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8" windowWidth="14808" windowHeight="8016"/>
  </bookViews>
  <sheets>
    <sheet name="Содержание" sheetId="1" r:id="rId1"/>
    <sheet name="Раздел 1" sheetId="2" r:id="rId2"/>
    <sheet name="Раздел 2" sheetId="3" r:id="rId3"/>
    <sheet name="Раздел 3" sheetId="4" r:id="rId4"/>
    <sheet name="Особо ценное" sheetId="5" r:id="rId5"/>
  </sheets>
  <calcPr calcId="125725" refMode="R1C1"/>
</workbook>
</file>

<file path=xl/calcChain.xml><?xml version="1.0" encoding="utf-8"?>
<calcChain xmlns="http://schemas.openxmlformats.org/spreadsheetml/2006/main">
  <c r="F31" i="3"/>
  <c r="F8"/>
  <c r="F12"/>
  <c r="F13"/>
  <c r="F14"/>
  <c r="F45"/>
  <c r="F44"/>
  <c r="F42"/>
  <c r="F48"/>
  <c r="K43" i="2"/>
  <c r="D83" i="3"/>
  <c r="H25" i="2" l="1"/>
  <c r="I25"/>
  <c r="J24"/>
  <c r="F79" i="3" l="1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 l="1"/>
  <c r="F53"/>
  <c r="F52"/>
  <c r="F51"/>
  <c r="F50"/>
  <c r="F49"/>
  <c r="F47"/>
  <c r="F46"/>
  <c r="F43"/>
  <c r="F41" l="1"/>
  <c r="F40"/>
  <c r="F39"/>
  <c r="F38"/>
  <c r="F37"/>
  <c r="F36"/>
  <c r="F35"/>
  <c r="F34"/>
  <c r="F33"/>
  <c r="F32"/>
  <c r="F30" l="1"/>
  <c r="F29"/>
  <c r="F28"/>
  <c r="F27"/>
  <c r="F26"/>
  <c r="F25"/>
  <c r="F24"/>
  <c r="F23"/>
  <c r="F22"/>
  <c r="F21"/>
  <c r="F20"/>
  <c r="F19"/>
  <c r="F18"/>
  <c r="F17"/>
  <c r="F16"/>
  <c r="F15"/>
  <c r="F11"/>
  <c r="F10"/>
  <c r="F9"/>
  <c r="F7"/>
  <c r="E80"/>
  <c r="D80"/>
  <c r="F6"/>
  <c r="F5"/>
  <c r="F80" l="1"/>
  <c r="E83"/>
  <c r="F83"/>
  <c r="J4" i="4"/>
  <c r="I4"/>
  <c r="H4"/>
  <c r="J8" i="2" l="1"/>
  <c r="J13"/>
  <c r="I20"/>
  <c r="J18"/>
  <c r="J17"/>
  <c r="H16"/>
  <c r="J16" s="1"/>
  <c r="J15"/>
  <c r="J14"/>
  <c r="E84" i="3"/>
  <c r="D84"/>
  <c r="G25" i="2"/>
  <c r="H20" l="1"/>
  <c r="I26"/>
  <c r="H26"/>
  <c r="G26"/>
  <c r="F84" i="3" l="1"/>
  <c r="A4"/>
  <c r="J5" i="2"/>
  <c r="J20" s="1"/>
  <c r="A1" i="5" l="1"/>
  <c r="E5"/>
  <c r="D5"/>
  <c r="F5"/>
  <c r="A1" i="2" l="1"/>
  <c r="J23"/>
  <c r="J25" l="1"/>
  <c r="J26" s="1"/>
  <c r="A1" i="4"/>
  <c r="A1" i="3"/>
</calcChain>
</file>

<file path=xl/comments1.xml><?xml version="1.0" encoding="utf-8"?>
<comments xmlns="http://schemas.openxmlformats.org/spreadsheetml/2006/main">
  <authors>
    <author>Автор</author>
  </authors>
  <commentList>
    <comment ref="G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 СВИДЕТЕЛЬСТВА</t>
        </r>
      </text>
    </comment>
  </commentList>
</comments>
</file>

<file path=xl/sharedStrings.xml><?xml version="1.0" encoding="utf-8"?>
<sst xmlns="http://schemas.openxmlformats.org/spreadsheetml/2006/main" count="611" uniqueCount="288">
  <si>
    <t>Раздел 1 Недвижимое имущество</t>
  </si>
  <si>
    <t>№ п/п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</si>
  <si>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</si>
  <si>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</si>
  <si>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</si>
  <si>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</t>
  </si>
  <si>
    <t>амортизация</t>
  </si>
  <si>
    <t>остаточная стоимость</t>
  </si>
  <si>
    <t>сведения о кадастровой стоимости недвижимого имущества</t>
  </si>
  <si>
    <t>дата возникновения и прекращения права собственности</t>
  </si>
  <si>
    <t>сведения о правообладателе</t>
  </si>
  <si>
    <t>ограничения (обременения) с указанием реквизитов</t>
  </si>
  <si>
    <t>Наименование движимого имущества</t>
  </si>
  <si>
    <t>реквизиты документов оснований возникновений прекращений</t>
  </si>
  <si>
    <t xml:space="preserve">ограничения (обременения)  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</si>
  <si>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</si>
  <si>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</si>
  <si>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</si>
  <si>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</si>
  <si>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</si>
  <si>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</si>
  <si>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(для МУПов и МУ).</t>
  </si>
  <si>
    <t>Нет</t>
  </si>
  <si>
    <t>ИТОГО</t>
  </si>
  <si>
    <t>Казна</t>
  </si>
  <si>
    <t>Земля</t>
  </si>
  <si>
    <t>Инвентарный номер</t>
  </si>
  <si>
    <t>инвентарный номер</t>
  </si>
  <si>
    <t>Тип</t>
  </si>
  <si>
    <t>кадастровый номер муниципального недвижимого имущества или условный номер</t>
  </si>
  <si>
    <t>Особо ценное движимое имущество</t>
  </si>
  <si>
    <t>кв.м.</t>
  </si>
  <si>
    <t>м.</t>
  </si>
  <si>
    <t>КАЗЕННЫЕ УЧРЕЖДЕНИЯ</t>
  </si>
  <si>
    <t>0</t>
  </si>
  <si>
    <t>назначение</t>
  </si>
  <si>
    <t>кадастровый номер</t>
  </si>
  <si>
    <t>Кадастровая стоимость</t>
  </si>
  <si>
    <t>ИТОГО ПО Разделу 1:</t>
  </si>
  <si>
    <t>кол-во объектов</t>
  </si>
  <si>
    <t>Раздел 2 Движимое имущество</t>
  </si>
  <si>
    <t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t>
  </si>
  <si>
    <t>Вего по разделу 2</t>
  </si>
  <si>
    <t>ВСЕГО по Реестру:</t>
  </si>
  <si>
    <t>0039</t>
  </si>
  <si>
    <t>Приложение № 1</t>
  </si>
  <si>
    <t>Турочакская сельская администрация</t>
  </si>
  <si>
    <t>Утвержден  главой Турочакской сельской администрации постановлением № 529 от 24.10.2016 г</t>
  </si>
  <si>
    <t>10102000042</t>
  </si>
  <si>
    <t>101000015</t>
  </si>
  <si>
    <t xml:space="preserve">жилой дом </t>
  </si>
  <si>
    <t>жилой дом 1971 г ул майская 37 кв2</t>
  </si>
  <si>
    <t>с. Турочак ул. Майская 37 кв 2</t>
  </si>
  <si>
    <t>квартира</t>
  </si>
  <si>
    <t>04:03:030510:278</t>
  </si>
  <si>
    <t>38 м.кв.</t>
  </si>
  <si>
    <t>Турочак ул Майская  дом 9 кв 2</t>
  </si>
  <si>
    <t>25,8 м.кв.</t>
  </si>
  <si>
    <t>1010000012</t>
  </si>
  <si>
    <t>жилой дом</t>
  </si>
  <si>
    <t>Турочак ул Советская  дом 71 кв 3</t>
  </si>
  <si>
    <t>04:03:030506:233</t>
  </si>
  <si>
    <t>39,6 м.кв</t>
  </si>
  <si>
    <t>Турочак ул Советская  дом 71 кв 4</t>
  </si>
  <si>
    <t>04:03:030506:234</t>
  </si>
  <si>
    <t>33,4 м кв</t>
  </si>
  <si>
    <t>1010000013</t>
  </si>
  <si>
    <t>Турочак Майская д 44 кв 1</t>
  </si>
  <si>
    <t>04:03:030518:202</t>
  </si>
  <si>
    <t>38,2 м кв</t>
  </si>
  <si>
    <t>Турочак ул Майская  дом 58 кв 1</t>
  </si>
  <si>
    <t>39,4 м кв</t>
  </si>
  <si>
    <t>1010000016</t>
  </si>
  <si>
    <t>1010000028</t>
  </si>
  <si>
    <t>Турочак ул Рабочая д 29 кв 11</t>
  </si>
  <si>
    <t>41,7 м кв</t>
  </si>
  <si>
    <t>1010000020</t>
  </si>
  <si>
    <t>Турочак ул Осипова д 30 кв 1</t>
  </si>
  <si>
    <t>04:03:030513:302</t>
  </si>
  <si>
    <t>59,5 м кв</t>
  </si>
  <si>
    <t>1010000049</t>
  </si>
  <si>
    <t>Турочак ул Титова д 31 кв 2</t>
  </si>
  <si>
    <t>04:03:030520:176</t>
  </si>
  <si>
    <t>59,6 м кв</t>
  </si>
  <si>
    <t>дата возникновения права собственност</t>
  </si>
  <si>
    <t>реквизты документа основания возниковения</t>
  </si>
  <si>
    <t>дата прекращения права собственности</t>
  </si>
  <si>
    <t>Закон Республики Алтай №79-РЗ</t>
  </si>
  <si>
    <t>решение совета депутатов МО "Турочакский район" №34-4</t>
  </si>
  <si>
    <t>01.01.2006г</t>
  </si>
  <si>
    <t>2101030020</t>
  </si>
  <si>
    <t xml:space="preserve">опоры железобетонные </t>
  </si>
  <si>
    <t>2003 г</t>
  </si>
  <si>
    <t>101030020</t>
  </si>
  <si>
    <t xml:space="preserve">ПК №12 Вл-04 кв </t>
  </si>
  <si>
    <t xml:space="preserve">ПК №13 Вл-04 кв </t>
  </si>
  <si>
    <t>ПК №20 ВЛ -04</t>
  </si>
  <si>
    <t>пк№22 ВЛ-04</t>
  </si>
  <si>
    <t>Республика Алтай, Турочакский район, с. Турочак, ул. Тельмана, 19</t>
  </si>
  <si>
    <t>автомобиль Нива Шевроле</t>
  </si>
  <si>
    <t>гидротехническое сооружение</t>
  </si>
  <si>
    <t>84:225:001:000130400</t>
  </si>
  <si>
    <t>17 м</t>
  </si>
  <si>
    <t>решение №22/10</t>
  </si>
  <si>
    <t>04:03:030503:263</t>
  </si>
  <si>
    <t>04-02-02/002/2013-29</t>
  </si>
  <si>
    <t>ЗУ</t>
  </si>
  <si>
    <t>для разм.и экспл.возд.линий эл.передач</t>
  </si>
  <si>
    <t>04:03:030511:306</t>
  </si>
  <si>
    <t>04-02-02/002/2013-27</t>
  </si>
  <si>
    <t>04:03:030501:139</t>
  </si>
  <si>
    <t>в границах кад.кв. 04:03:030513</t>
  </si>
  <si>
    <t>04:03:030513:331</t>
  </si>
  <si>
    <t>04-02-02/025/2013-969</t>
  </si>
  <si>
    <t>04-02-02/002/2013-28</t>
  </si>
  <si>
    <t>04:03:030514:329</t>
  </si>
  <si>
    <t>04-02/004-02/004/023/2015-59/1</t>
  </si>
  <si>
    <t>для обустройства места общего пользования</t>
  </si>
  <si>
    <t>04:03:030502:155</t>
  </si>
  <si>
    <t>04-02/004-02/004/046/2016-814/1</t>
  </si>
  <si>
    <t>Коммунальное обслуживание</t>
  </si>
  <si>
    <t>04:03:030102:1084</t>
  </si>
  <si>
    <t>04-02/004-02/004/045/2016-2206/1</t>
  </si>
  <si>
    <t>04:03:030102:1085</t>
  </si>
  <si>
    <t>04-02/004-02/004/046/2016-2205/1</t>
  </si>
  <si>
    <t>для производственных целей</t>
  </si>
  <si>
    <t>04:03:030516:76</t>
  </si>
  <si>
    <t>04-02-02/005/2011-106</t>
  </si>
  <si>
    <t>постоянное (бессрочное) пользование</t>
  </si>
  <si>
    <t>турочак ул Подгорная</t>
  </si>
  <si>
    <t>турочак ул Лебедская</t>
  </si>
  <si>
    <t>турочак Лесхозная, бн</t>
  </si>
  <si>
    <t>турочак ул Таежная 1 А</t>
  </si>
  <si>
    <t>турочак ул Зеленая 14 А</t>
  </si>
  <si>
    <t>турочак ул пер. Совхозный, 33</t>
  </si>
  <si>
    <t>реквизиты документов оснований прекращения</t>
  </si>
  <si>
    <t xml:space="preserve">Турочак, ул.  казанцева </t>
  </si>
  <si>
    <t>Турочак ул Березовая №11</t>
  </si>
  <si>
    <t>0851001</t>
  </si>
  <si>
    <t>Электроснабжение жилмассива "Аэропорт" ул. Казанцева</t>
  </si>
  <si>
    <t>101050017</t>
  </si>
  <si>
    <t>101350004</t>
  </si>
  <si>
    <t>Автомобиль ГАЗ 3307</t>
  </si>
  <si>
    <t>101350003</t>
  </si>
  <si>
    <t>ГАЗ-САЗ-3507 мелентиф номер ХТН 330720 194г. Изг</t>
  </si>
  <si>
    <t>101040133</t>
  </si>
  <si>
    <t>HP Laser Jtt Pro M 1132</t>
  </si>
  <si>
    <t>101350002</t>
  </si>
  <si>
    <t>Автомобиль УАЗ 3962 гос №У716АК04,1994г.</t>
  </si>
  <si>
    <t>01360018</t>
  </si>
  <si>
    <t>Бочка-бак 250л.</t>
  </si>
  <si>
    <t>01060027</t>
  </si>
  <si>
    <t>Бифинг-приставка 75.05</t>
  </si>
  <si>
    <t>01360029</t>
  </si>
  <si>
    <t>Диван</t>
  </si>
  <si>
    <t>01340045</t>
  </si>
  <si>
    <t xml:space="preserve">Компьютер в сборе </t>
  </si>
  <si>
    <t>01040135</t>
  </si>
  <si>
    <t>Компьютерная станция</t>
  </si>
  <si>
    <t>01040128</t>
  </si>
  <si>
    <t>01040003</t>
  </si>
  <si>
    <t>Компьютерная станция 1</t>
  </si>
  <si>
    <t>01040004</t>
  </si>
  <si>
    <t>Компьютерная станция 2</t>
  </si>
  <si>
    <t>01040005</t>
  </si>
  <si>
    <t>Компьютерная станция 3</t>
  </si>
  <si>
    <t>01040006</t>
  </si>
  <si>
    <t>Компьютерная станция 4</t>
  </si>
  <si>
    <t>01040085</t>
  </si>
  <si>
    <t xml:space="preserve">Кондиционер </t>
  </si>
  <si>
    <t>01100008</t>
  </si>
  <si>
    <t>Кресло компьютерное</t>
  </si>
  <si>
    <t>01060024</t>
  </si>
  <si>
    <t>Кресло офисное</t>
  </si>
  <si>
    <t>01040074</t>
  </si>
  <si>
    <t>Мотопомпа</t>
  </si>
  <si>
    <t>01350005</t>
  </si>
  <si>
    <t>Мусоровоз КО-440-2</t>
  </si>
  <si>
    <t>01060003</t>
  </si>
  <si>
    <t>Набор мебели</t>
  </si>
  <si>
    <t>01360015</t>
  </si>
  <si>
    <t>Полка для бумаг</t>
  </si>
  <si>
    <t>01040097</t>
  </si>
  <si>
    <t>Принтер HP LJ 1005</t>
  </si>
  <si>
    <t>01040098</t>
  </si>
  <si>
    <t>Принтер, сканер, копир</t>
  </si>
  <si>
    <t>0134041</t>
  </si>
  <si>
    <t>01040133</t>
  </si>
  <si>
    <t>Принтер/сканер/копир</t>
  </si>
  <si>
    <t>01040094/1</t>
  </si>
  <si>
    <t>Рукав пожарный</t>
  </si>
  <si>
    <t>01040094/2</t>
  </si>
  <si>
    <t>01040094/3</t>
  </si>
  <si>
    <t>01040094/4</t>
  </si>
  <si>
    <t>01040094/5</t>
  </si>
  <si>
    <t>01040094/6</t>
  </si>
  <si>
    <t>01040032</t>
  </si>
  <si>
    <t>Системный блок Iga</t>
  </si>
  <si>
    <t>01060001</t>
  </si>
  <si>
    <t>Стенка мебельная</t>
  </si>
  <si>
    <t>01360030</t>
  </si>
  <si>
    <t>Стол</t>
  </si>
  <si>
    <t>01060002</t>
  </si>
  <si>
    <t>Стол компьютерный</t>
  </si>
  <si>
    <t>01060004</t>
  </si>
  <si>
    <t>01060005</t>
  </si>
  <si>
    <t>01060037</t>
  </si>
  <si>
    <t>01360014</t>
  </si>
  <si>
    <t>01060026</t>
  </si>
  <si>
    <t>Стол руководителя 75.01</t>
  </si>
  <si>
    <t>01060006/2</t>
  </si>
  <si>
    <t>Стул 07.04.2006</t>
  </si>
  <si>
    <t>01060006/3</t>
  </si>
  <si>
    <t>01060009/1</t>
  </si>
  <si>
    <t>Стул 17.10.2006</t>
  </si>
  <si>
    <t>01060009/2</t>
  </si>
  <si>
    <t>01060009/3</t>
  </si>
  <si>
    <t>01060029</t>
  </si>
  <si>
    <t>Тумба 75.11</t>
  </si>
  <si>
    <t>01060030</t>
  </si>
  <si>
    <t>Тумба для оргтехники 75.13</t>
  </si>
  <si>
    <t>01060033</t>
  </si>
  <si>
    <t>Тумба многофункциональная 75.09</t>
  </si>
  <si>
    <t>01040012</t>
  </si>
  <si>
    <t>Факс Panasonik2003</t>
  </si>
  <si>
    <t>01060021</t>
  </si>
  <si>
    <t>Шкаф для бумаг</t>
  </si>
  <si>
    <t>01060022</t>
  </si>
  <si>
    <t>01060023</t>
  </si>
  <si>
    <t>01360024</t>
  </si>
  <si>
    <t>01360025</t>
  </si>
  <si>
    <t>01360026</t>
  </si>
  <si>
    <t>01360027</t>
  </si>
  <si>
    <t>01360028</t>
  </si>
  <si>
    <t>Шкаф для одежды</t>
  </si>
  <si>
    <t>01060032</t>
  </si>
  <si>
    <t>Шкаф для одежды 75.15</t>
  </si>
  <si>
    <t>01060031</t>
  </si>
  <si>
    <t>Шкаф со стеклом 75.19</t>
  </si>
  <si>
    <t>Эл. Двигатель АИР</t>
  </si>
  <si>
    <t>01360023</t>
  </si>
  <si>
    <t>01040019</t>
  </si>
  <si>
    <t>Электросчетчик</t>
  </si>
  <si>
    <t>спорт</t>
  </si>
  <si>
    <t>с.Турочак ул. Трофимова 1/2</t>
  </si>
  <si>
    <t>04:03:030102:1282</t>
  </si>
  <si>
    <t>04:03:030102:1282-04/026/201-1</t>
  </si>
  <si>
    <t>Для размещения кладбищ</t>
  </si>
  <si>
    <t>с. Турочак, ул. Тельмана 80</t>
  </si>
  <si>
    <t>04:03:030518:326</t>
  </si>
  <si>
    <t>Для размещения подъездных путей</t>
  </si>
  <si>
    <t>с. Турочак, ул. Родниковая</t>
  </si>
  <si>
    <t>1100407000022</t>
  </si>
  <si>
    <t>Бюджетное учреждение "Коммунальщик" Турочакского сельского поселения Турочакского района Республики Алтай</t>
  </si>
  <si>
    <t>Постановление №5 от 22.01.2010г.</t>
  </si>
  <si>
    <t>Сруб на новое кладбище</t>
  </si>
  <si>
    <t>01380013</t>
  </si>
  <si>
    <t>Реестр объектов муниципальной собственности муниципального образования "Турочакское сельское поселение" на 01.01.2022г.</t>
  </si>
  <si>
    <t>01350010</t>
  </si>
  <si>
    <t>УАЗ "Патриот" комплектация "Максимум" 2019 года выпуска</t>
  </si>
  <si>
    <t>01350014</t>
  </si>
  <si>
    <t>УАЗ 220692,2004г рег №Т572АВ04</t>
  </si>
  <si>
    <t>01350011</t>
  </si>
  <si>
    <t>Трактор ДТ-75Н рег№7519АЕ04</t>
  </si>
  <si>
    <t>01380008</t>
  </si>
  <si>
    <t>Стол книжка прямоугольная для СДК Каяшкан</t>
  </si>
  <si>
    <t>01340049</t>
  </si>
  <si>
    <t>Системный блок ASUS Core i3-8100/DDR4 8Gb/PCI-E2GB Geforce 1030/SSD 240Gb/650W</t>
  </si>
  <si>
    <t>01360033</t>
  </si>
  <si>
    <t>Стелаж 03 для СДК Каяшкан</t>
  </si>
  <si>
    <t>01360017</t>
  </si>
  <si>
    <t>Стенка Манго-2 для СДК Каяшкан</t>
  </si>
  <si>
    <t>01380019</t>
  </si>
  <si>
    <t>ДИП FS GSM</t>
  </si>
  <si>
    <t>01350017</t>
  </si>
  <si>
    <t>ГАЗ-САЗ-3507 2009г. рег № Р966РР04</t>
  </si>
  <si>
    <t>01350015</t>
  </si>
  <si>
    <t>ГАЗ-3110 200г. рег №М575ВВ04</t>
  </si>
  <si>
    <t>01350016</t>
  </si>
  <si>
    <t>ГАЗ - 322132 автобус 2009г. рег № Х304ХХ04</t>
  </si>
  <si>
    <t>01380020</t>
  </si>
  <si>
    <t>Livi FS GSM Датчик автономный дымовой</t>
  </si>
  <si>
    <t>с. Турочак ул. Сплавная</t>
  </si>
  <si>
    <t>04:03:000000:300</t>
  </si>
  <si>
    <t xml:space="preserve">турочак </t>
  </si>
  <si>
    <t>04:03:030104:555</t>
  </si>
  <si>
    <t>0136016</t>
  </si>
  <si>
    <t>Полка ПН-5 для СДК Каяшкан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</si>
</sst>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7.5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12" fillId="0" borderId="0"/>
  </cellStyleXfs>
  <cellXfs count="20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right" vertical="center" wrapText="1"/>
    </xf>
    <xf numFmtId="4" fontId="3" fillId="7" borderId="0" xfId="0" applyNumberFormat="1" applyFont="1" applyFill="1" applyAlignment="1">
      <alignment horizontal="right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4" fontId="7" fillId="9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8" borderId="0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49" fontId="2" fillId="8" borderId="1" xfId="0" applyNumberFormat="1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10" borderId="9" xfId="0" applyNumberFormat="1" applyFont="1" applyFill="1" applyBorder="1" applyAlignment="1">
      <alignment horizontal="right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8" fillId="0" borderId="0" xfId="0" applyFont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9" xfId="0" applyFont="1" applyBorder="1"/>
    <xf numFmtId="0" fontId="1" fillId="0" borderId="9" xfId="0" applyFont="1" applyBorder="1" applyAlignment="1"/>
    <xf numFmtId="0" fontId="9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9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left" wrapText="1"/>
    </xf>
    <xf numFmtId="4" fontId="9" fillId="13" borderId="1" xfId="0" applyNumberFormat="1" applyFont="1" applyFill="1" applyBorder="1" applyAlignment="1">
      <alignment horizontal="right" wrapText="1"/>
    </xf>
    <xf numFmtId="4" fontId="9" fillId="13" borderId="1" xfId="0" applyNumberFormat="1" applyFont="1" applyFill="1" applyBorder="1" applyAlignment="1">
      <alignment horizontal="center" wrapText="1"/>
    </xf>
    <xf numFmtId="0" fontId="9" fillId="13" borderId="1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vertical="center" wrapText="1"/>
    </xf>
    <xf numFmtId="4" fontId="9" fillId="4" borderId="0" xfId="0" applyNumberFormat="1" applyFont="1" applyFill="1" applyBorder="1" applyAlignment="1">
      <alignment vertical="center" wrapText="1"/>
    </xf>
    <xf numFmtId="4" fontId="9" fillId="4" borderId="0" xfId="0" applyNumberFormat="1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164" fontId="3" fillId="13" borderId="1" xfId="0" applyNumberFormat="1" applyFont="1" applyFill="1" applyBorder="1" applyAlignment="1">
      <alignment vertical="center" wrapText="1"/>
    </xf>
    <xf numFmtId="2" fontId="3" fillId="13" borderId="1" xfId="0" applyNumberFormat="1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9" fillId="1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vertical="center" wrapText="1"/>
    </xf>
    <xf numFmtId="0" fontId="13" fillId="13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 wrapText="1"/>
    </xf>
    <xf numFmtId="4" fontId="9" fillId="2" borderId="12" xfId="0" applyNumberFormat="1" applyFont="1" applyFill="1" applyBorder="1" applyAlignment="1">
      <alignment vertical="center" wrapText="1"/>
    </xf>
    <xf numFmtId="4" fontId="9" fillId="13" borderId="13" xfId="0" applyNumberFormat="1" applyFont="1" applyFill="1" applyBorder="1" applyAlignment="1">
      <alignment vertical="center" wrapText="1"/>
    </xf>
    <xf numFmtId="4" fontId="9" fillId="13" borderId="14" xfId="0" applyNumberFormat="1" applyFont="1" applyFill="1" applyBorder="1" applyAlignment="1">
      <alignment horizontal="right" vertical="center" wrapText="1"/>
    </xf>
    <xf numFmtId="4" fontId="9" fillId="13" borderId="15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3" fillId="13" borderId="1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14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3" fillId="2" borderId="9" xfId="0" applyNumberFormat="1" applyFont="1" applyFill="1" applyBorder="1" applyAlignment="1">
      <alignment horizontal="right" vertical="center" wrapText="1"/>
    </xf>
    <xf numFmtId="4" fontId="9" fillId="13" borderId="17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/>
    </xf>
    <xf numFmtId="0" fontId="8" fillId="14" borderId="1" xfId="0" applyFont="1" applyFill="1" applyBorder="1"/>
    <xf numFmtId="0" fontId="6" fillId="14" borderId="1" xfId="0" applyFont="1" applyFill="1" applyBorder="1"/>
    <xf numFmtId="0" fontId="8" fillId="14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 wrapText="1"/>
    </xf>
    <xf numFmtId="0" fontId="8" fillId="14" borderId="1" xfId="0" applyFont="1" applyFill="1" applyBorder="1" applyAlignment="1">
      <alignment wrapText="1"/>
    </xf>
    <xf numFmtId="0" fontId="6" fillId="14" borderId="1" xfId="0" applyFont="1" applyFill="1" applyBorder="1" applyAlignment="1">
      <alignment horizontal="center" vertical="center" wrapText="1"/>
    </xf>
    <xf numFmtId="0" fontId="8" fillId="4" borderId="0" xfId="0" applyFont="1" applyFill="1"/>
    <xf numFmtId="0" fontId="13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13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7" fillId="14" borderId="7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5" xfId="0" applyFont="1" applyFill="1" applyBorder="1" applyAlignment="1">
      <alignment horizontal="center" vertical="center" wrapText="1"/>
    </xf>
    <xf numFmtId="0" fontId="17" fillId="14" borderId="6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left" vertical="center" wrapText="1"/>
    </xf>
    <xf numFmtId="0" fontId="9" fillId="12" borderId="9" xfId="0" applyFont="1" applyFill="1" applyBorder="1" applyAlignment="1">
      <alignment horizontal="left" vertical="center" wrapText="1"/>
    </xf>
    <xf numFmtId="0" fontId="9" fillId="12" borderId="6" xfId="0" applyFont="1" applyFill="1" applyBorder="1" applyAlignment="1">
      <alignment horizontal="left" vertical="center" wrapText="1"/>
    </xf>
    <xf numFmtId="0" fontId="9" fillId="13" borderId="7" xfId="0" applyFont="1" applyFill="1" applyBorder="1" applyAlignment="1">
      <alignment horizontal="center" wrapText="1"/>
    </xf>
    <xf numFmtId="0" fontId="9" fillId="13" borderId="6" xfId="0" applyFont="1" applyFill="1" applyBorder="1" applyAlignment="1">
      <alignment horizont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8" fillId="5" borderId="0" xfId="0" applyNumberFormat="1" applyFont="1" applyFill="1" applyBorder="1" applyAlignment="1">
      <alignment vertical="center" wrapText="1"/>
    </xf>
    <xf numFmtId="0" fontId="18" fillId="5" borderId="18" xfId="0" applyNumberFormat="1" applyFont="1" applyFill="1" applyBorder="1" applyAlignment="1">
      <alignment vertical="center" wrapText="1"/>
    </xf>
    <xf numFmtId="0" fontId="18" fillId="5" borderId="1" xfId="0" applyNumberFormat="1" applyFont="1" applyFill="1" applyBorder="1" applyAlignment="1">
      <alignment vertical="center" wrapText="1"/>
    </xf>
    <xf numFmtId="0" fontId="18" fillId="5" borderId="19" xfId="0" applyNumberFormat="1" applyFont="1" applyFill="1" applyBorder="1" applyAlignment="1">
      <alignment vertical="center" wrapText="1"/>
    </xf>
    <xf numFmtId="0" fontId="18" fillId="5" borderId="20" xfId="0" applyNumberFormat="1" applyFont="1" applyFill="1" applyBorder="1" applyAlignment="1">
      <alignment vertical="center" wrapText="1"/>
    </xf>
    <xf numFmtId="0" fontId="18" fillId="5" borderId="21" xfId="0" applyNumberFormat="1" applyFont="1" applyFill="1" applyBorder="1" applyAlignment="1">
      <alignment vertical="center" wrapText="1"/>
    </xf>
    <xf numFmtId="2" fontId="18" fillId="5" borderId="1" xfId="0" applyNumberFormat="1" applyFont="1" applyFill="1" applyBorder="1" applyAlignment="1">
      <alignment vertical="center" wrapText="1"/>
    </xf>
    <xf numFmtId="0" fontId="18" fillId="5" borderId="1" xfId="0" applyNumberFormat="1" applyFont="1" applyFill="1" applyBorder="1" applyAlignment="1">
      <alignment horizontal="center" vertical="center" wrapText="1"/>
    </xf>
    <xf numFmtId="0" fontId="18" fillId="5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4" fontId="6" fillId="5" borderId="23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8" fillId="5" borderId="22" xfId="0" applyNumberFormat="1" applyFont="1" applyFill="1" applyBorder="1" applyAlignment="1">
      <alignment vertical="center" wrapText="1"/>
    </xf>
    <xf numFmtId="0" fontId="18" fillId="5" borderId="24" xfId="0" applyNumberFormat="1" applyFont="1" applyFill="1" applyBorder="1" applyAlignment="1">
      <alignment vertical="center" wrapText="1"/>
    </xf>
    <xf numFmtId="0" fontId="18" fillId="5" borderId="5" xfId="0" applyNumberFormat="1" applyFont="1" applyFill="1" applyBorder="1" applyAlignment="1">
      <alignment vertical="center" wrapText="1"/>
    </xf>
    <xf numFmtId="0" fontId="18" fillId="5" borderId="25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K10" sqref="K10"/>
    </sheetView>
  </sheetViews>
  <sheetFormatPr defaultColWidth="9.21875" defaultRowHeight="13.8"/>
  <cols>
    <col min="1" max="13" width="9.21875" style="1"/>
    <col min="14" max="14" width="15.77734375" style="1" customWidth="1"/>
    <col min="15" max="16384" width="9.21875" style="1"/>
  </cols>
  <sheetData>
    <row r="1" spans="1:14">
      <c r="M1" s="143"/>
      <c r="N1" s="143" t="s">
        <v>45</v>
      </c>
    </row>
    <row r="2" spans="1:14">
      <c r="M2" s="143"/>
      <c r="N2" s="143"/>
    </row>
    <row r="3" spans="1:14" ht="15" customHeight="1">
      <c r="J3" s="158" t="s">
        <v>47</v>
      </c>
      <c r="K3" s="158"/>
      <c r="L3" s="158"/>
      <c r="M3" s="158"/>
      <c r="N3" s="158"/>
    </row>
    <row r="4" spans="1:14" ht="15.75" customHeight="1">
      <c r="J4" s="158"/>
      <c r="K4" s="158"/>
      <c r="L4" s="158"/>
      <c r="M4" s="158"/>
      <c r="N4" s="158"/>
    </row>
    <row r="5" spans="1:14" ht="15.75" customHeight="1">
      <c r="J5" s="81"/>
      <c r="K5" s="81"/>
      <c r="L5" s="81"/>
      <c r="M5" s="81"/>
      <c r="N5" s="81"/>
    </row>
    <row r="6" spans="1:14" ht="30" customHeight="1">
      <c r="A6" s="157" t="s">
        <v>257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>
      <c r="A9" s="83" t="s">
        <v>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>
      <c r="A10" s="84" t="s">
        <v>40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43.5" customHeight="1">
      <c r="A11" s="156" t="s">
        <v>41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</row>
    <row r="12" spans="1:14">
      <c r="A12" s="85" t="s">
        <v>30</v>
      </c>
      <c r="B12" s="85"/>
      <c r="C12" s="85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</sheetData>
  <mergeCells count="3">
    <mergeCell ref="A11:N11"/>
    <mergeCell ref="A6:N6"/>
    <mergeCell ref="J3:N4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zoomScale="90" zoomScaleNormal="90" workbookViewId="0">
      <pane ySplit="2" topLeftCell="A3" activePane="bottomLeft" state="frozen"/>
      <selection pane="bottomLeft" activeCell="B41" sqref="B41"/>
    </sheetView>
  </sheetViews>
  <sheetFormatPr defaultColWidth="16.21875" defaultRowHeight="10.199999999999999"/>
  <cols>
    <col min="1" max="1" width="6.21875" style="119" customWidth="1"/>
    <col min="2" max="2" width="9.21875" style="24" customWidth="1"/>
    <col min="3" max="3" width="14.21875" style="9" customWidth="1"/>
    <col min="4" max="4" width="11.21875" style="13" customWidth="1"/>
    <col min="5" max="5" width="13.77734375" style="9" customWidth="1"/>
    <col min="6" max="6" width="12.77734375" style="24" customWidth="1"/>
    <col min="7" max="7" width="11.44140625" style="9" customWidth="1"/>
    <col min="8" max="8" width="11.77734375" style="26" customWidth="1"/>
    <col min="9" max="10" width="11.21875" style="26" customWidth="1"/>
    <col min="11" max="13" width="11.44140625" style="42" customWidth="1"/>
    <col min="14" max="14" width="9.44140625" style="9" customWidth="1"/>
    <col min="15" max="15" width="12.77734375" style="9" customWidth="1"/>
    <col min="16" max="16" width="9.21875" style="9" customWidth="1"/>
    <col min="17" max="17" width="8.5546875" style="9" customWidth="1"/>
    <col min="18" max="16384" width="16.21875" style="9"/>
  </cols>
  <sheetData>
    <row r="1" spans="1:17" ht="45" customHeight="1">
      <c r="A1" s="168" t="str">
        <f>Содержание!A9</f>
        <v>Раздел 1 Недвижимое имущество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70"/>
    </row>
    <row r="2" spans="1:17" ht="106.5" customHeight="1">
      <c r="A2" s="111" t="s">
        <v>1</v>
      </c>
      <c r="B2" s="21" t="s">
        <v>27</v>
      </c>
      <c r="C2" s="7" t="s">
        <v>2</v>
      </c>
      <c r="D2" s="7" t="s">
        <v>28</v>
      </c>
      <c r="E2" s="7" t="s">
        <v>3</v>
      </c>
      <c r="F2" s="21" t="s">
        <v>29</v>
      </c>
      <c r="G2" s="7" t="s">
        <v>4</v>
      </c>
      <c r="H2" s="25" t="s">
        <v>5</v>
      </c>
      <c r="I2" s="25" t="s">
        <v>6</v>
      </c>
      <c r="J2" s="25" t="s">
        <v>7</v>
      </c>
      <c r="K2" s="41" t="s">
        <v>8</v>
      </c>
      <c r="L2" s="41" t="s">
        <v>84</v>
      </c>
      <c r="M2" s="41" t="s">
        <v>85</v>
      </c>
      <c r="N2" s="7" t="s">
        <v>86</v>
      </c>
      <c r="O2" s="7" t="s">
        <v>135</v>
      </c>
      <c r="P2" s="7" t="s">
        <v>10</v>
      </c>
      <c r="Q2" s="7" t="s">
        <v>11</v>
      </c>
    </row>
    <row r="3" spans="1:17" s="40" customFormat="1">
      <c r="A3" s="171" t="s">
        <v>33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s="40" customFormat="1" ht="11.25" customHeight="1">
      <c r="A4" s="112">
        <v>1</v>
      </c>
      <c r="B4" s="166" t="s">
        <v>46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7"/>
    </row>
    <row r="5" spans="1:17" s="60" customFormat="1" ht="40.799999999999997">
      <c r="A5" s="113">
        <v>1</v>
      </c>
      <c r="B5" s="57" t="s">
        <v>48</v>
      </c>
      <c r="C5" s="5" t="s">
        <v>51</v>
      </c>
      <c r="D5" s="5" t="s">
        <v>53</v>
      </c>
      <c r="E5" s="38" t="s">
        <v>52</v>
      </c>
      <c r="F5" s="57" t="s">
        <v>54</v>
      </c>
      <c r="G5" s="38" t="s">
        <v>55</v>
      </c>
      <c r="H5" s="15">
        <v>26169</v>
      </c>
      <c r="I5" s="18">
        <v>26169</v>
      </c>
      <c r="J5" s="15">
        <f>H5-I5</f>
        <v>0</v>
      </c>
      <c r="K5" s="58">
        <v>0</v>
      </c>
      <c r="L5" s="58" t="s">
        <v>89</v>
      </c>
      <c r="M5" s="58" t="s">
        <v>87</v>
      </c>
      <c r="N5" s="59">
        <v>42824</v>
      </c>
      <c r="O5" s="38" t="s">
        <v>88</v>
      </c>
      <c r="P5" s="38" t="s">
        <v>46</v>
      </c>
      <c r="Q5" s="38" t="s">
        <v>22</v>
      </c>
    </row>
    <row r="6" spans="1:17" s="60" customFormat="1" ht="40.799999999999997">
      <c r="A6" s="113">
        <v>2</v>
      </c>
      <c r="B6" s="57" t="s">
        <v>49</v>
      </c>
      <c r="C6" s="5" t="s">
        <v>50</v>
      </c>
      <c r="D6" s="5" t="s">
        <v>53</v>
      </c>
      <c r="E6" s="38" t="s">
        <v>56</v>
      </c>
      <c r="F6" s="57" t="s">
        <v>34</v>
      </c>
      <c r="G6" s="38" t="s">
        <v>57</v>
      </c>
      <c r="H6" s="15">
        <v>36279</v>
      </c>
      <c r="I6" s="18">
        <v>36279</v>
      </c>
      <c r="J6" s="15">
        <v>0</v>
      </c>
      <c r="K6" s="58">
        <v>0</v>
      </c>
      <c r="L6" s="58"/>
      <c r="M6" s="58" t="s">
        <v>87</v>
      </c>
      <c r="N6" s="59">
        <v>42824</v>
      </c>
      <c r="O6" s="38" t="s">
        <v>88</v>
      </c>
      <c r="P6" s="38" t="s">
        <v>46</v>
      </c>
      <c r="Q6" s="38" t="s">
        <v>22</v>
      </c>
    </row>
    <row r="7" spans="1:17" s="60" customFormat="1" ht="58.5" customHeight="1">
      <c r="A7" s="113">
        <v>3</v>
      </c>
      <c r="B7" s="57" t="s">
        <v>58</v>
      </c>
      <c r="C7" s="5" t="s">
        <v>59</v>
      </c>
      <c r="D7" s="5" t="s">
        <v>53</v>
      </c>
      <c r="E7" s="38" t="s">
        <v>60</v>
      </c>
      <c r="F7" s="57" t="s">
        <v>61</v>
      </c>
      <c r="G7" s="38" t="s">
        <v>62</v>
      </c>
      <c r="H7" s="15">
        <v>25388</v>
      </c>
      <c r="I7" s="18">
        <v>25388</v>
      </c>
      <c r="J7" s="15">
        <v>0</v>
      </c>
      <c r="K7" s="58">
        <v>0</v>
      </c>
      <c r="L7" s="58"/>
      <c r="M7" s="58" t="s">
        <v>87</v>
      </c>
      <c r="N7" s="59">
        <v>42824</v>
      </c>
      <c r="O7" s="38" t="s">
        <v>88</v>
      </c>
      <c r="P7" s="38" t="s">
        <v>46</v>
      </c>
      <c r="Q7" s="38" t="s">
        <v>22</v>
      </c>
    </row>
    <row r="8" spans="1:17" s="60" customFormat="1" ht="63" customHeight="1">
      <c r="A8" s="113">
        <v>4</v>
      </c>
      <c r="B8" s="57" t="s">
        <v>58</v>
      </c>
      <c r="C8" s="5" t="s">
        <v>59</v>
      </c>
      <c r="D8" s="5" t="s">
        <v>53</v>
      </c>
      <c r="E8" s="38" t="s">
        <v>63</v>
      </c>
      <c r="F8" s="57" t="s">
        <v>64</v>
      </c>
      <c r="G8" s="38" t="s">
        <v>65</v>
      </c>
      <c r="H8" s="15">
        <v>26665</v>
      </c>
      <c r="I8" s="18">
        <v>26665</v>
      </c>
      <c r="J8" s="15">
        <f>H8-I8</f>
        <v>0</v>
      </c>
      <c r="K8" s="58">
        <v>0</v>
      </c>
      <c r="L8" s="58"/>
      <c r="M8" s="58" t="s">
        <v>87</v>
      </c>
      <c r="N8" s="59">
        <v>42824</v>
      </c>
      <c r="O8" s="38" t="s">
        <v>88</v>
      </c>
      <c r="P8" s="38" t="s">
        <v>46</v>
      </c>
      <c r="Q8" s="38" t="s">
        <v>22</v>
      </c>
    </row>
    <row r="9" spans="1:17" s="60" customFormat="1" ht="40.799999999999997">
      <c r="A9" s="113">
        <v>5</v>
      </c>
      <c r="B9" s="57" t="s">
        <v>66</v>
      </c>
      <c r="C9" s="5" t="s">
        <v>59</v>
      </c>
      <c r="D9" s="5" t="s">
        <v>53</v>
      </c>
      <c r="E9" s="38" t="s">
        <v>67</v>
      </c>
      <c r="F9" s="57" t="s">
        <v>68</v>
      </c>
      <c r="G9" s="38" t="s">
        <v>69</v>
      </c>
      <c r="H9" s="15">
        <v>55665</v>
      </c>
      <c r="I9" s="18">
        <v>55665</v>
      </c>
      <c r="J9" s="15">
        <v>0</v>
      </c>
      <c r="K9" s="58">
        <v>0</v>
      </c>
      <c r="L9" s="58"/>
      <c r="M9" s="58" t="s">
        <v>87</v>
      </c>
      <c r="N9" s="59">
        <v>42824</v>
      </c>
      <c r="O9" s="38" t="s">
        <v>88</v>
      </c>
      <c r="P9" s="38" t="s">
        <v>46</v>
      </c>
      <c r="Q9" s="38" t="s">
        <v>22</v>
      </c>
    </row>
    <row r="10" spans="1:17" s="60" customFormat="1" ht="40.799999999999997">
      <c r="A10" s="113">
        <v>6</v>
      </c>
      <c r="B10" s="57" t="s">
        <v>72</v>
      </c>
      <c r="C10" s="5" t="s">
        <v>59</v>
      </c>
      <c r="D10" s="5" t="s">
        <v>53</v>
      </c>
      <c r="E10" s="38" t="s">
        <v>70</v>
      </c>
      <c r="F10" s="57" t="s">
        <v>34</v>
      </c>
      <c r="G10" s="38" t="s">
        <v>71</v>
      </c>
      <c r="H10" s="15">
        <v>109578</v>
      </c>
      <c r="I10" s="18">
        <v>109578</v>
      </c>
      <c r="J10" s="15">
        <v>0</v>
      </c>
      <c r="K10" s="58">
        <v>0</v>
      </c>
      <c r="L10" s="58"/>
      <c r="M10" s="58" t="s">
        <v>87</v>
      </c>
      <c r="N10" s="59">
        <v>42824</v>
      </c>
      <c r="O10" s="38" t="s">
        <v>88</v>
      </c>
      <c r="P10" s="38" t="s">
        <v>46</v>
      </c>
      <c r="Q10" s="38" t="s">
        <v>22</v>
      </c>
    </row>
    <row r="11" spans="1:17" s="60" customFormat="1" ht="40.799999999999997">
      <c r="A11" s="113">
        <v>7</v>
      </c>
      <c r="B11" s="57" t="s">
        <v>73</v>
      </c>
      <c r="C11" s="5" t="s">
        <v>59</v>
      </c>
      <c r="D11" s="5" t="s">
        <v>53</v>
      </c>
      <c r="E11" s="38" t="s">
        <v>74</v>
      </c>
      <c r="F11" s="57" t="s">
        <v>34</v>
      </c>
      <c r="G11" s="38" t="s">
        <v>75</v>
      </c>
      <c r="H11" s="15">
        <v>52287</v>
      </c>
      <c r="I11" s="18">
        <v>52287</v>
      </c>
      <c r="J11" s="15">
        <v>0</v>
      </c>
      <c r="K11" s="58">
        <v>0</v>
      </c>
      <c r="L11" s="58"/>
      <c r="M11" s="58" t="s">
        <v>87</v>
      </c>
      <c r="N11" s="59">
        <v>42824</v>
      </c>
      <c r="O11" s="38" t="s">
        <v>88</v>
      </c>
      <c r="P11" s="38" t="s">
        <v>46</v>
      </c>
      <c r="Q11" s="38" t="s">
        <v>22</v>
      </c>
    </row>
    <row r="12" spans="1:17" s="60" customFormat="1" ht="40.799999999999997">
      <c r="A12" s="113">
        <v>8</v>
      </c>
      <c r="B12" s="57" t="s">
        <v>76</v>
      </c>
      <c r="C12" s="5" t="s">
        <v>59</v>
      </c>
      <c r="D12" s="5" t="s">
        <v>53</v>
      </c>
      <c r="E12" s="38" t="s">
        <v>77</v>
      </c>
      <c r="F12" s="57" t="s">
        <v>78</v>
      </c>
      <c r="G12" s="38" t="s">
        <v>79</v>
      </c>
      <c r="H12" s="15">
        <v>708047</v>
      </c>
      <c r="I12" s="18">
        <v>708047</v>
      </c>
      <c r="J12" s="15">
        <v>0</v>
      </c>
      <c r="K12" s="58">
        <v>0</v>
      </c>
      <c r="L12" s="58"/>
      <c r="M12" s="58" t="s">
        <v>87</v>
      </c>
      <c r="N12" s="59">
        <v>42824</v>
      </c>
      <c r="O12" s="38" t="s">
        <v>88</v>
      </c>
      <c r="P12" s="38" t="s">
        <v>46</v>
      </c>
      <c r="Q12" s="38" t="s">
        <v>22</v>
      </c>
    </row>
    <row r="13" spans="1:17" s="60" customFormat="1" ht="40.799999999999997">
      <c r="A13" s="113">
        <v>9</v>
      </c>
      <c r="B13" s="57" t="s">
        <v>80</v>
      </c>
      <c r="C13" s="5" t="s">
        <v>59</v>
      </c>
      <c r="D13" s="5" t="s">
        <v>53</v>
      </c>
      <c r="E13" s="38" t="s">
        <v>81</v>
      </c>
      <c r="F13" s="57" t="s">
        <v>82</v>
      </c>
      <c r="G13" s="38" t="s">
        <v>83</v>
      </c>
      <c r="H13" s="15">
        <v>168035</v>
      </c>
      <c r="I13" s="18">
        <v>168035</v>
      </c>
      <c r="J13" s="15">
        <f>H13-I13</f>
        <v>0</v>
      </c>
      <c r="K13" s="58">
        <v>0</v>
      </c>
      <c r="L13" s="58"/>
      <c r="M13" s="58" t="s">
        <v>87</v>
      </c>
      <c r="N13" s="59">
        <v>42824</v>
      </c>
      <c r="O13" s="38" t="s">
        <v>88</v>
      </c>
      <c r="P13" s="38" t="s">
        <v>46</v>
      </c>
      <c r="Q13" s="38" t="s">
        <v>22</v>
      </c>
    </row>
    <row r="14" spans="1:17" s="60" customFormat="1" ht="40.799999999999997">
      <c r="A14" s="113">
        <v>10</v>
      </c>
      <c r="B14" s="57" t="s">
        <v>256</v>
      </c>
      <c r="C14" s="5" t="s">
        <v>255</v>
      </c>
      <c r="D14" s="5">
        <v>0</v>
      </c>
      <c r="E14" s="38">
        <v>0</v>
      </c>
      <c r="F14" s="57" t="s">
        <v>34</v>
      </c>
      <c r="G14" s="38">
        <v>0</v>
      </c>
      <c r="H14" s="15">
        <v>44000</v>
      </c>
      <c r="I14" s="18">
        <v>44000</v>
      </c>
      <c r="J14" s="15">
        <f>H14-I14</f>
        <v>0</v>
      </c>
      <c r="K14" s="58">
        <v>0</v>
      </c>
      <c r="L14" s="58"/>
      <c r="M14" s="58" t="s">
        <v>87</v>
      </c>
      <c r="N14" s="59"/>
      <c r="O14" s="38"/>
      <c r="P14" s="38" t="s">
        <v>46</v>
      </c>
      <c r="Q14" s="38" t="s">
        <v>22</v>
      </c>
    </row>
    <row r="15" spans="1:17" s="60" customFormat="1" ht="40.799999999999997">
      <c r="A15" s="113">
        <v>11</v>
      </c>
      <c r="B15" s="57" t="s">
        <v>90</v>
      </c>
      <c r="C15" s="5" t="s">
        <v>94</v>
      </c>
      <c r="D15" s="5" t="s">
        <v>91</v>
      </c>
      <c r="E15" s="38" t="s">
        <v>136</v>
      </c>
      <c r="F15" s="57" t="s">
        <v>34</v>
      </c>
      <c r="G15" s="38" t="s">
        <v>92</v>
      </c>
      <c r="H15" s="15">
        <v>189007.94</v>
      </c>
      <c r="I15" s="18">
        <v>115915.29</v>
      </c>
      <c r="J15" s="15">
        <f t="shared" ref="J15:J18" si="0">H15-I15</f>
        <v>73092.650000000009</v>
      </c>
      <c r="K15" s="58">
        <v>0</v>
      </c>
      <c r="L15" s="58"/>
      <c r="M15" s="58" t="s">
        <v>87</v>
      </c>
      <c r="N15" s="59"/>
      <c r="O15" s="38"/>
      <c r="P15" s="38" t="s">
        <v>46</v>
      </c>
      <c r="Q15" s="38" t="s">
        <v>22</v>
      </c>
    </row>
    <row r="16" spans="1:17" s="60" customFormat="1" ht="40.799999999999997">
      <c r="A16" s="113">
        <v>12</v>
      </c>
      <c r="B16" s="57" t="s">
        <v>93</v>
      </c>
      <c r="C16" s="5" t="s">
        <v>95</v>
      </c>
      <c r="D16" s="5" t="s">
        <v>91</v>
      </c>
      <c r="E16" s="38" t="s">
        <v>136</v>
      </c>
      <c r="F16" s="57" t="s">
        <v>34</v>
      </c>
      <c r="G16" s="38" t="s">
        <v>92</v>
      </c>
      <c r="H16" s="15">
        <f>62125.39</f>
        <v>62125.39</v>
      </c>
      <c r="I16" s="18">
        <v>38101.58</v>
      </c>
      <c r="J16" s="15">
        <f t="shared" si="0"/>
        <v>24023.809999999998</v>
      </c>
      <c r="K16" s="58">
        <v>0</v>
      </c>
      <c r="L16" s="58"/>
      <c r="M16" s="58" t="s">
        <v>87</v>
      </c>
      <c r="N16" s="59"/>
      <c r="O16" s="38"/>
      <c r="P16" s="38" t="s">
        <v>46</v>
      </c>
      <c r="Q16" s="38" t="s">
        <v>22</v>
      </c>
    </row>
    <row r="17" spans="1:29" s="60" customFormat="1" ht="40.799999999999997">
      <c r="A17" s="113">
        <v>13</v>
      </c>
      <c r="B17" s="57" t="s">
        <v>93</v>
      </c>
      <c r="C17" s="5" t="s">
        <v>96</v>
      </c>
      <c r="D17" s="5" t="s">
        <v>91</v>
      </c>
      <c r="E17" s="38" t="s">
        <v>136</v>
      </c>
      <c r="F17" s="57" t="s">
        <v>34</v>
      </c>
      <c r="G17" s="38" t="s">
        <v>92</v>
      </c>
      <c r="H17" s="15">
        <v>169493.66</v>
      </c>
      <c r="I17" s="18">
        <v>103947.23</v>
      </c>
      <c r="J17" s="15">
        <f t="shared" si="0"/>
        <v>65546.430000000008</v>
      </c>
      <c r="K17" s="58">
        <v>0</v>
      </c>
      <c r="L17" s="58"/>
      <c r="M17" s="58" t="s">
        <v>87</v>
      </c>
      <c r="N17" s="59"/>
      <c r="O17" s="38"/>
      <c r="P17" s="38" t="s">
        <v>46</v>
      </c>
      <c r="Q17" s="38" t="s">
        <v>22</v>
      </c>
    </row>
    <row r="18" spans="1:29" s="60" customFormat="1" ht="40.799999999999997">
      <c r="A18" s="113">
        <v>14</v>
      </c>
      <c r="B18" s="57" t="s">
        <v>93</v>
      </c>
      <c r="C18" s="5" t="s">
        <v>97</v>
      </c>
      <c r="D18" s="5" t="s">
        <v>91</v>
      </c>
      <c r="E18" s="38" t="s">
        <v>136</v>
      </c>
      <c r="F18" s="57" t="s">
        <v>34</v>
      </c>
      <c r="G18" s="38" t="s">
        <v>92</v>
      </c>
      <c r="H18" s="15">
        <v>638029.55000000005</v>
      </c>
      <c r="I18" s="18">
        <v>391296.15</v>
      </c>
      <c r="J18" s="15">
        <f t="shared" si="0"/>
        <v>246733.40000000002</v>
      </c>
      <c r="K18" s="58">
        <v>0</v>
      </c>
      <c r="L18" s="58"/>
      <c r="M18" s="58" t="s">
        <v>87</v>
      </c>
      <c r="N18" s="59"/>
      <c r="O18" s="38"/>
      <c r="P18" s="38" t="s">
        <v>46</v>
      </c>
      <c r="Q18" s="38" t="s">
        <v>22</v>
      </c>
    </row>
    <row r="19" spans="1:29" s="60" customFormat="1">
      <c r="A19" s="113"/>
      <c r="B19" s="57"/>
      <c r="C19" s="5"/>
      <c r="D19" s="5"/>
      <c r="E19" s="38"/>
      <c r="F19" s="57"/>
      <c r="G19" s="38"/>
      <c r="H19" s="15"/>
      <c r="I19" s="18"/>
      <c r="J19" s="15"/>
      <c r="K19" s="58"/>
      <c r="L19" s="58"/>
      <c r="M19" s="58"/>
      <c r="N19" s="59"/>
      <c r="O19" s="38"/>
      <c r="P19" s="38"/>
      <c r="Q19" s="38"/>
    </row>
    <row r="20" spans="1:29" s="60" customFormat="1">
      <c r="A20" s="114" t="s">
        <v>23</v>
      </c>
      <c r="B20" s="61"/>
      <c r="C20" s="62"/>
      <c r="D20" s="62"/>
      <c r="E20" s="62"/>
      <c r="F20" s="63"/>
      <c r="G20" s="64"/>
      <c r="H20" s="65">
        <f>SUM(H5:H19)</f>
        <v>2310769.54</v>
      </c>
      <c r="I20" s="65">
        <f>SUM(I5:I19)</f>
        <v>1901373.25</v>
      </c>
      <c r="J20" s="65">
        <f>SUM(J5:J19)</f>
        <v>409396.29000000004</v>
      </c>
      <c r="K20" s="58"/>
      <c r="L20" s="58"/>
      <c r="M20" s="58"/>
      <c r="N20" s="62"/>
      <c r="O20" s="62"/>
      <c r="P20" s="62"/>
      <c r="Q20" s="62"/>
    </row>
    <row r="21" spans="1:29" s="60" customFormat="1" ht="12" customHeight="1">
      <c r="A21" s="115"/>
      <c r="B21" s="66"/>
      <c r="C21" s="67"/>
      <c r="D21" s="67"/>
      <c r="E21" s="67"/>
      <c r="F21" s="66"/>
      <c r="G21" s="67"/>
      <c r="H21" s="68"/>
      <c r="I21" s="68"/>
      <c r="J21" s="68"/>
      <c r="K21" s="69"/>
      <c r="L21" s="69"/>
      <c r="M21" s="69"/>
      <c r="N21" s="70"/>
      <c r="O21" s="67"/>
      <c r="P21" s="67"/>
      <c r="Q21" s="71"/>
    </row>
    <row r="22" spans="1:29" s="12" customFormat="1">
      <c r="A22" s="117"/>
      <c r="B22" s="166" t="s">
        <v>24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7"/>
    </row>
    <row r="23" spans="1:29" ht="40.799999999999997">
      <c r="A23" s="116">
        <v>15</v>
      </c>
      <c r="B23" s="22" t="s">
        <v>44</v>
      </c>
      <c r="C23" s="5" t="s">
        <v>100</v>
      </c>
      <c r="D23" s="5"/>
      <c r="E23" s="2" t="s">
        <v>137</v>
      </c>
      <c r="F23" s="22" t="s">
        <v>101</v>
      </c>
      <c r="G23" s="2" t="s">
        <v>102</v>
      </c>
      <c r="H23" s="15">
        <v>4275</v>
      </c>
      <c r="I23" s="53">
        <v>4275</v>
      </c>
      <c r="J23" s="15">
        <f t="shared" ref="J23:J24" si="1">H23-I23</f>
        <v>0</v>
      </c>
      <c r="K23" s="41">
        <v>0</v>
      </c>
      <c r="L23" s="41"/>
      <c r="M23" s="41" t="s">
        <v>103</v>
      </c>
      <c r="N23" s="3">
        <v>0</v>
      </c>
      <c r="O23" s="3"/>
      <c r="P23" s="3" t="s">
        <v>46</v>
      </c>
      <c r="Q23" s="3" t="s">
        <v>22</v>
      </c>
    </row>
    <row r="24" spans="1:29" s="40" customFormat="1" ht="63" customHeight="1">
      <c r="A24" s="155">
        <v>16</v>
      </c>
      <c r="B24" s="22" t="s">
        <v>138</v>
      </c>
      <c r="C24" s="5" t="s">
        <v>139</v>
      </c>
      <c r="D24" s="5"/>
      <c r="E24" s="38"/>
      <c r="F24" s="22"/>
      <c r="G24" s="38"/>
      <c r="H24" s="16">
        <v>2299813</v>
      </c>
      <c r="I24" s="53">
        <v>0</v>
      </c>
      <c r="J24" s="15">
        <f t="shared" si="1"/>
        <v>2299813</v>
      </c>
      <c r="K24" s="41"/>
      <c r="L24" s="41"/>
      <c r="M24" s="41"/>
      <c r="N24" s="39"/>
      <c r="O24" s="39"/>
      <c r="P24" s="39" t="s">
        <v>46</v>
      </c>
      <c r="Q24" s="39" t="s">
        <v>22</v>
      </c>
    </row>
    <row r="25" spans="1:29" s="78" customFormat="1">
      <c r="A25" s="160" t="s">
        <v>23</v>
      </c>
      <c r="B25" s="161"/>
      <c r="C25" s="131"/>
      <c r="D25" s="131"/>
      <c r="E25" s="131"/>
      <c r="F25" s="132"/>
      <c r="G25" s="44" t="str">
        <f>G23</f>
        <v>17 м</v>
      </c>
      <c r="H25" s="43">
        <f>SUM(H23:H24)</f>
        <v>2304088</v>
      </c>
      <c r="I25" s="43">
        <f>SUM(I23:I24)</f>
        <v>4275</v>
      </c>
      <c r="J25" s="133">
        <f>SUM(J23:J24)</f>
        <v>2299813</v>
      </c>
      <c r="K25" s="109"/>
      <c r="L25" s="144"/>
      <c r="M25" s="144"/>
      <c r="N25" s="131"/>
      <c r="O25" s="131"/>
      <c r="P25" s="131"/>
      <c r="Q25" s="134"/>
    </row>
    <row r="26" spans="1:29" s="40" customFormat="1" ht="31.5" customHeight="1" thickBot="1">
      <c r="A26" s="159" t="s">
        <v>38</v>
      </c>
      <c r="B26" s="159"/>
      <c r="C26" s="159"/>
      <c r="D26" s="105" t="s">
        <v>39</v>
      </c>
      <c r="E26" s="106"/>
      <c r="F26" s="107" t="s">
        <v>31</v>
      </c>
      <c r="G26" s="135" t="e">
        <f>G20+G25</f>
        <v>#VALUE!</v>
      </c>
      <c r="H26" s="130">
        <f>H20+H25</f>
        <v>4614857.54</v>
      </c>
      <c r="I26" s="128">
        <f>I20+I25</f>
        <v>1905648.25</v>
      </c>
      <c r="J26" s="128">
        <f>J20+J25</f>
        <v>2709209.29</v>
      </c>
      <c r="K26" s="129"/>
      <c r="L26" s="145"/>
      <c r="M26" s="145"/>
      <c r="N26" s="110"/>
      <c r="O26" s="105"/>
      <c r="P26" s="105"/>
      <c r="Q26" s="105"/>
    </row>
    <row r="27" spans="1:29" s="40" customFormat="1" ht="58.5" customHeight="1">
      <c r="A27" s="118"/>
      <c r="B27" s="108"/>
      <c r="C27" s="108"/>
      <c r="D27" s="105"/>
      <c r="E27" s="106"/>
      <c r="F27" s="107" t="s">
        <v>32</v>
      </c>
      <c r="G27" s="106"/>
      <c r="H27" s="102"/>
      <c r="I27" s="102"/>
      <c r="J27" s="102"/>
      <c r="K27" s="103"/>
      <c r="L27" s="103"/>
      <c r="M27" s="103"/>
      <c r="N27" s="104"/>
      <c r="O27" s="101"/>
      <c r="P27" s="101"/>
      <c r="Q27" s="20"/>
    </row>
    <row r="28" spans="1:29" s="80" customFormat="1" ht="15.6">
      <c r="A28" s="162" t="s">
        <v>25</v>
      </c>
      <c r="B28" s="163"/>
      <c r="C28" s="163"/>
      <c r="D28" s="163"/>
      <c r="E28" s="163"/>
      <c r="F28" s="163"/>
      <c r="G28" s="163"/>
      <c r="H28" s="164"/>
      <c r="I28" s="164"/>
      <c r="J28" s="164"/>
      <c r="K28" s="164"/>
      <c r="L28" s="164"/>
      <c r="M28" s="164"/>
      <c r="N28" s="163"/>
      <c r="O28" s="163"/>
      <c r="P28" s="163"/>
      <c r="Q28" s="165"/>
    </row>
    <row r="29" spans="1:29" s="79" customFormat="1" ht="38.25" customHeight="1">
      <c r="A29" s="147"/>
      <c r="B29" s="148"/>
      <c r="C29" s="149"/>
      <c r="D29" s="150" t="s">
        <v>35</v>
      </c>
      <c r="E29" s="148"/>
      <c r="F29" s="151" t="s">
        <v>36</v>
      </c>
      <c r="G29" s="151"/>
      <c r="H29" s="149"/>
      <c r="I29" s="149"/>
      <c r="J29" s="149"/>
      <c r="K29" s="152" t="s">
        <v>37</v>
      </c>
      <c r="L29" s="152"/>
      <c r="M29" s="152"/>
      <c r="N29" s="149"/>
      <c r="O29" s="149"/>
      <c r="P29" s="148"/>
      <c r="Q29" s="153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</row>
    <row r="30" spans="1:29" ht="40.799999999999997">
      <c r="A30" s="116">
        <v>17</v>
      </c>
      <c r="B30" s="22"/>
      <c r="C30" s="39" t="s">
        <v>106</v>
      </c>
      <c r="D30" s="39" t="s">
        <v>107</v>
      </c>
      <c r="E30" s="39" t="s">
        <v>129</v>
      </c>
      <c r="F30" s="22" t="s">
        <v>104</v>
      </c>
      <c r="G30" s="39"/>
      <c r="H30" s="19"/>
      <c r="I30" s="19"/>
      <c r="J30" s="19"/>
      <c r="K30" s="41">
        <v>11136.26</v>
      </c>
      <c r="L30" s="41"/>
      <c r="M30" s="41" t="s">
        <v>105</v>
      </c>
      <c r="N30" s="146">
        <v>41293</v>
      </c>
      <c r="O30" s="39"/>
      <c r="P30" s="38" t="s">
        <v>46</v>
      </c>
      <c r="Q30" s="39" t="s">
        <v>22</v>
      </c>
    </row>
    <row r="31" spans="1:29" ht="40.799999999999997">
      <c r="A31" s="116">
        <v>18</v>
      </c>
      <c r="B31" s="22"/>
      <c r="C31" s="39" t="s">
        <v>106</v>
      </c>
      <c r="D31" s="39" t="s">
        <v>107</v>
      </c>
      <c r="E31" s="39" t="s">
        <v>130</v>
      </c>
      <c r="F31" s="22" t="s">
        <v>108</v>
      </c>
      <c r="G31" s="39"/>
      <c r="H31" s="19"/>
      <c r="I31" s="19"/>
      <c r="J31" s="19"/>
      <c r="K31" s="41">
        <v>3611.76</v>
      </c>
      <c r="L31" s="41"/>
      <c r="M31" s="41" t="s">
        <v>109</v>
      </c>
      <c r="N31" s="146">
        <v>41293</v>
      </c>
      <c r="O31" s="39"/>
      <c r="P31" s="38" t="s">
        <v>46</v>
      </c>
      <c r="Q31" s="39" t="s">
        <v>22</v>
      </c>
    </row>
    <row r="32" spans="1:29" ht="40.799999999999997">
      <c r="A32" s="116">
        <v>19</v>
      </c>
      <c r="B32" s="22"/>
      <c r="C32" s="39" t="s">
        <v>106</v>
      </c>
      <c r="D32" s="39" t="s">
        <v>107</v>
      </c>
      <c r="E32" s="39" t="s">
        <v>129</v>
      </c>
      <c r="F32" s="22" t="s">
        <v>110</v>
      </c>
      <c r="G32" s="39">
        <v>8</v>
      </c>
      <c r="H32" s="19"/>
      <c r="I32" s="19"/>
      <c r="J32" s="19"/>
      <c r="K32" s="41">
        <v>1203.92</v>
      </c>
      <c r="L32" s="41"/>
      <c r="M32" s="41" t="s">
        <v>114</v>
      </c>
      <c r="N32" s="146">
        <v>41293</v>
      </c>
      <c r="O32" s="39"/>
      <c r="P32" s="38" t="s">
        <v>46</v>
      </c>
      <c r="Q32" s="39" t="s">
        <v>22</v>
      </c>
    </row>
    <row r="33" spans="1:17" ht="40.799999999999997">
      <c r="A33" s="116">
        <v>20</v>
      </c>
      <c r="B33" s="22"/>
      <c r="C33" s="39" t="s">
        <v>106</v>
      </c>
      <c r="D33" s="39" t="s">
        <v>107</v>
      </c>
      <c r="E33" s="39" t="s">
        <v>111</v>
      </c>
      <c r="F33" s="22" t="s">
        <v>112</v>
      </c>
      <c r="G33" s="39"/>
      <c r="H33" s="19"/>
      <c r="I33" s="19"/>
      <c r="J33" s="19"/>
      <c r="K33" s="41">
        <v>3310.78</v>
      </c>
      <c r="L33" s="41"/>
      <c r="M33" s="41" t="s">
        <v>113</v>
      </c>
      <c r="N33" s="146">
        <v>41527</v>
      </c>
      <c r="O33" s="39"/>
      <c r="P33" s="38" t="s">
        <v>46</v>
      </c>
      <c r="Q33" s="39" t="s">
        <v>22</v>
      </c>
    </row>
    <row r="34" spans="1:17" ht="40.799999999999997">
      <c r="A34" s="116">
        <v>21</v>
      </c>
      <c r="B34" s="22"/>
      <c r="C34" s="39" t="s">
        <v>106</v>
      </c>
      <c r="D34" s="39"/>
      <c r="E34" s="39" t="s">
        <v>284</v>
      </c>
      <c r="F34" s="22" t="s">
        <v>285</v>
      </c>
      <c r="G34" s="39"/>
      <c r="H34" s="19"/>
      <c r="I34" s="19"/>
      <c r="J34" s="19"/>
      <c r="K34" s="41">
        <v>341.7</v>
      </c>
      <c r="L34" s="41"/>
      <c r="M34" s="41" t="s">
        <v>116</v>
      </c>
      <c r="N34" s="146">
        <v>42034</v>
      </c>
      <c r="O34" s="39"/>
      <c r="P34" s="38" t="s">
        <v>46</v>
      </c>
      <c r="Q34" s="39" t="s">
        <v>22</v>
      </c>
    </row>
    <row r="35" spans="1:17" ht="40.799999999999997">
      <c r="A35" s="116">
        <v>22</v>
      </c>
      <c r="B35" s="22"/>
      <c r="C35" s="39" t="s">
        <v>106</v>
      </c>
      <c r="D35" s="39" t="s">
        <v>117</v>
      </c>
      <c r="E35" s="39" t="s">
        <v>131</v>
      </c>
      <c r="F35" s="22" t="s">
        <v>118</v>
      </c>
      <c r="G35" s="39">
        <v>24273</v>
      </c>
      <c r="H35" s="19"/>
      <c r="I35" s="19"/>
      <c r="J35" s="19"/>
      <c r="K35" s="41">
        <v>1</v>
      </c>
      <c r="L35" s="41"/>
      <c r="M35" s="41" t="s">
        <v>119</v>
      </c>
      <c r="N35" s="146">
        <v>42501</v>
      </c>
      <c r="O35" s="39"/>
      <c r="P35" s="38" t="s">
        <v>46</v>
      </c>
      <c r="Q35" s="39" t="s">
        <v>22</v>
      </c>
    </row>
    <row r="36" spans="1:17" ht="40.799999999999997">
      <c r="A36" s="116">
        <v>23</v>
      </c>
      <c r="B36" s="22"/>
      <c r="C36" s="39" t="s">
        <v>106</v>
      </c>
      <c r="D36" s="39" t="s">
        <v>120</v>
      </c>
      <c r="E36" s="39" t="s">
        <v>132</v>
      </c>
      <c r="F36" s="22" t="s">
        <v>121</v>
      </c>
      <c r="G36" s="39">
        <v>6813</v>
      </c>
      <c r="H36" s="19"/>
      <c r="I36" s="19"/>
      <c r="J36" s="19"/>
      <c r="K36" s="41">
        <v>1060647.8400000001</v>
      </c>
      <c r="L36" s="41"/>
      <c r="M36" s="41" t="s">
        <v>122</v>
      </c>
      <c r="N36" s="146">
        <v>42704</v>
      </c>
      <c r="O36" s="39"/>
      <c r="P36" s="38" t="s">
        <v>46</v>
      </c>
      <c r="Q36" s="39" t="s">
        <v>22</v>
      </c>
    </row>
    <row r="37" spans="1:17" ht="40.799999999999997">
      <c r="A37" s="116">
        <v>24</v>
      </c>
      <c r="B37" s="22"/>
      <c r="C37" s="39" t="s">
        <v>106</v>
      </c>
      <c r="D37" s="39" t="s">
        <v>120</v>
      </c>
      <c r="E37" s="39" t="s">
        <v>133</v>
      </c>
      <c r="F37" s="22" t="s">
        <v>123</v>
      </c>
      <c r="G37" s="39">
        <v>2186</v>
      </c>
      <c r="H37" s="19"/>
      <c r="I37" s="19"/>
      <c r="J37" s="19"/>
      <c r="K37" s="41">
        <v>340316.48</v>
      </c>
      <c r="L37" s="41"/>
      <c r="M37" s="41" t="s">
        <v>124</v>
      </c>
      <c r="N37" s="146">
        <v>42704</v>
      </c>
      <c r="O37" s="39"/>
      <c r="P37" s="38" t="s">
        <v>46</v>
      </c>
      <c r="Q37" s="39" t="s">
        <v>22</v>
      </c>
    </row>
    <row r="38" spans="1:17" ht="40.799999999999997">
      <c r="A38" s="116">
        <v>25</v>
      </c>
      <c r="B38" s="22"/>
      <c r="C38" s="39" t="s">
        <v>106</v>
      </c>
      <c r="D38" s="39" t="s">
        <v>125</v>
      </c>
      <c r="E38" s="39" t="s">
        <v>134</v>
      </c>
      <c r="F38" s="22" t="s">
        <v>126</v>
      </c>
      <c r="G38" s="39">
        <v>932</v>
      </c>
      <c r="H38" s="19"/>
      <c r="I38" s="19"/>
      <c r="J38" s="19"/>
      <c r="K38" s="41">
        <v>225301.68</v>
      </c>
      <c r="L38" s="41"/>
      <c r="M38" s="41" t="s">
        <v>127</v>
      </c>
      <c r="N38" s="146">
        <v>40903</v>
      </c>
      <c r="O38" s="39"/>
      <c r="P38" s="39" t="s">
        <v>46</v>
      </c>
      <c r="Q38" s="39" t="s">
        <v>22</v>
      </c>
    </row>
    <row r="39" spans="1:17" ht="40.799999999999997">
      <c r="A39" s="116">
        <v>26</v>
      </c>
      <c r="B39" s="22"/>
      <c r="C39" s="39" t="s">
        <v>106</v>
      </c>
      <c r="D39" s="39" t="s">
        <v>243</v>
      </c>
      <c r="E39" s="39" t="s">
        <v>244</v>
      </c>
      <c r="F39" s="22" t="s">
        <v>245</v>
      </c>
      <c r="G39" s="39">
        <v>1056</v>
      </c>
      <c r="H39" s="19"/>
      <c r="I39" s="19"/>
      <c r="J39" s="19"/>
      <c r="K39" s="41">
        <v>569289.6</v>
      </c>
      <c r="L39" s="41"/>
      <c r="M39" s="41" t="s">
        <v>246</v>
      </c>
      <c r="N39" s="146"/>
      <c r="O39" s="39"/>
      <c r="P39" s="39" t="s">
        <v>46</v>
      </c>
      <c r="Q39" s="39" t="s">
        <v>128</v>
      </c>
    </row>
    <row r="40" spans="1:17" s="40" customFormat="1" ht="45" customHeight="1">
      <c r="A40" s="116">
        <v>27</v>
      </c>
      <c r="B40" s="22"/>
      <c r="C40" s="39" t="s">
        <v>106</v>
      </c>
      <c r="D40" s="39"/>
      <c r="E40" s="39" t="s">
        <v>282</v>
      </c>
      <c r="F40" s="22" t="s">
        <v>283</v>
      </c>
      <c r="G40" s="39"/>
      <c r="H40" s="19"/>
      <c r="I40" s="19"/>
      <c r="J40" s="19"/>
      <c r="K40" s="41">
        <v>3396.75</v>
      </c>
      <c r="L40" s="41"/>
      <c r="M40" s="41"/>
      <c r="N40" s="146"/>
      <c r="O40" s="39"/>
      <c r="P40" s="39" t="s">
        <v>46</v>
      </c>
      <c r="Q40" s="39" t="s">
        <v>22</v>
      </c>
    </row>
    <row r="41" spans="1:17" ht="40.799999999999997">
      <c r="A41" s="116">
        <v>28</v>
      </c>
      <c r="B41" s="22"/>
      <c r="C41" s="39" t="s">
        <v>106</v>
      </c>
      <c r="D41" s="39" t="s">
        <v>247</v>
      </c>
      <c r="E41" s="39" t="s">
        <v>248</v>
      </c>
      <c r="F41" s="22" t="s">
        <v>249</v>
      </c>
      <c r="G41" s="39">
        <v>56057</v>
      </c>
      <c r="H41" s="19"/>
      <c r="I41" s="19"/>
      <c r="J41" s="19"/>
      <c r="K41" s="41">
        <v>13551219.18</v>
      </c>
      <c r="L41" s="41"/>
      <c r="M41" s="41"/>
      <c r="N41" s="146"/>
      <c r="O41" s="39"/>
      <c r="P41" s="39" t="s">
        <v>46</v>
      </c>
      <c r="Q41" s="39" t="s">
        <v>128</v>
      </c>
    </row>
    <row r="42" spans="1:17" s="40" customFormat="1" ht="53.55" customHeight="1">
      <c r="A42" s="116">
        <v>29</v>
      </c>
      <c r="B42" s="22"/>
      <c r="C42" s="39" t="s">
        <v>106</v>
      </c>
      <c r="D42" s="39" t="s">
        <v>250</v>
      </c>
      <c r="E42" s="39" t="s">
        <v>251</v>
      </c>
      <c r="F42" s="22" t="s">
        <v>115</v>
      </c>
      <c r="G42" s="39">
        <v>181</v>
      </c>
      <c r="H42" s="19"/>
      <c r="I42" s="19"/>
      <c r="J42" s="19"/>
      <c r="K42" s="41">
        <v>1</v>
      </c>
      <c r="L42" s="41"/>
      <c r="M42" s="41"/>
      <c r="N42" s="146"/>
      <c r="O42" s="39"/>
      <c r="P42" s="39" t="s">
        <v>46</v>
      </c>
      <c r="Q42" s="39" t="s">
        <v>22</v>
      </c>
    </row>
    <row r="43" spans="1:17">
      <c r="K43" s="42">
        <f>SUM(K30:K42)</f>
        <v>15769777.949999999</v>
      </c>
    </row>
  </sheetData>
  <mergeCells count="7">
    <mergeCell ref="A26:C26"/>
    <mergeCell ref="A25:B25"/>
    <mergeCell ref="A28:Q28"/>
    <mergeCell ref="B22:Q22"/>
    <mergeCell ref="A1:Q1"/>
    <mergeCell ref="B4:Q4"/>
    <mergeCell ref="A3:Q3"/>
  </mergeCells>
  <pageMargins left="0.25" right="0.25" top="0.75" bottom="0.75" header="0.3" footer="0.3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5"/>
  <sheetViews>
    <sheetView workbookViewId="0">
      <pane ySplit="2" topLeftCell="A63" activePane="bottomLeft" state="frozen"/>
      <selection pane="bottomLeft" activeCell="A81" sqref="A81:J81"/>
    </sheetView>
  </sheetViews>
  <sheetFormatPr defaultColWidth="9.21875" defaultRowHeight="10.199999999999999"/>
  <cols>
    <col min="1" max="1" width="7.77734375" style="11" customWidth="1"/>
    <col min="2" max="2" width="9.21875" style="47"/>
    <col min="3" max="3" width="30.21875" style="34" customWidth="1"/>
    <col min="4" max="4" width="12.77734375" style="37" customWidth="1"/>
    <col min="5" max="5" width="11.77734375" style="37" customWidth="1"/>
    <col min="6" max="6" width="12.77734375" style="37" customWidth="1"/>
    <col min="7" max="7" width="13.21875" style="11" customWidth="1"/>
    <col min="8" max="8" width="11.21875" style="11" customWidth="1"/>
    <col min="9" max="9" width="20.21875" style="11" customWidth="1"/>
    <col min="10" max="16384" width="9.21875" style="11"/>
  </cols>
  <sheetData>
    <row r="1" spans="1:31" ht="33.75" customHeight="1">
      <c r="A1" s="179" t="str">
        <f>Содержание!A10</f>
        <v>Раздел 2 Движимое имущество</v>
      </c>
      <c r="B1" s="180"/>
      <c r="C1" s="180"/>
      <c r="D1" s="180"/>
      <c r="E1" s="180"/>
      <c r="F1" s="180"/>
      <c r="G1" s="180"/>
      <c r="H1" s="180"/>
      <c r="I1" s="180"/>
      <c r="J1" s="181"/>
    </row>
    <row r="2" spans="1:31" ht="87.75" customHeight="1">
      <c r="A2" s="120" t="s">
        <v>1</v>
      </c>
      <c r="B2" s="121" t="s">
        <v>26</v>
      </c>
      <c r="C2" s="122" t="s">
        <v>12</v>
      </c>
      <c r="D2" s="123" t="s">
        <v>5</v>
      </c>
      <c r="E2" s="123" t="s">
        <v>6</v>
      </c>
      <c r="F2" s="123" t="s">
        <v>7</v>
      </c>
      <c r="G2" s="120" t="s">
        <v>9</v>
      </c>
      <c r="H2" s="120" t="s">
        <v>13</v>
      </c>
      <c r="I2" s="120" t="s">
        <v>10</v>
      </c>
      <c r="J2" s="120" t="s">
        <v>14</v>
      </c>
    </row>
    <row r="3" spans="1:31" s="72" customFormat="1" ht="14.25" customHeight="1">
      <c r="A3" s="176" t="s">
        <v>46</v>
      </c>
      <c r="B3" s="177"/>
      <c r="C3" s="177"/>
      <c r="D3" s="177"/>
      <c r="E3" s="177"/>
      <c r="F3" s="177"/>
      <c r="G3" s="177"/>
      <c r="H3" s="177"/>
      <c r="I3" s="177"/>
      <c r="J3" s="178"/>
    </row>
    <row r="4" spans="1:31" s="72" customFormat="1" ht="20.399999999999999">
      <c r="A4" s="4">
        <f>IF(ISBLANK(B4),"",COUNTA($B$4:B4))</f>
        <v>1</v>
      </c>
      <c r="B4" s="23" t="s">
        <v>140</v>
      </c>
      <c r="C4" s="31" t="s">
        <v>99</v>
      </c>
      <c r="D4" s="73">
        <v>382000</v>
      </c>
      <c r="E4" s="16">
        <v>382000</v>
      </c>
      <c r="F4" s="17">
        <v>0</v>
      </c>
      <c r="G4" s="8">
        <v>39076</v>
      </c>
      <c r="H4" s="4"/>
      <c r="I4" s="4" t="s">
        <v>46</v>
      </c>
      <c r="J4" s="4" t="s">
        <v>22</v>
      </c>
    </row>
    <row r="5" spans="1:31" s="72" customFormat="1" ht="20.399999999999999">
      <c r="A5" s="4">
        <v>2</v>
      </c>
      <c r="B5" s="23" t="s">
        <v>141</v>
      </c>
      <c r="C5" s="31" t="s">
        <v>142</v>
      </c>
      <c r="D5" s="73">
        <v>98831.11</v>
      </c>
      <c r="E5" s="16">
        <v>98831.11</v>
      </c>
      <c r="F5" s="17">
        <f t="shared" ref="F5:F23" si="0">D5-E5</f>
        <v>0</v>
      </c>
      <c r="G5" s="8"/>
      <c r="H5" s="4"/>
      <c r="I5" s="4" t="s">
        <v>46</v>
      </c>
      <c r="J5" s="4" t="s">
        <v>22</v>
      </c>
    </row>
    <row r="6" spans="1:31" s="72" customFormat="1" ht="20.399999999999999">
      <c r="A6" s="4">
        <v>3</v>
      </c>
      <c r="B6" s="23" t="s">
        <v>143</v>
      </c>
      <c r="C6" s="31" t="s">
        <v>144</v>
      </c>
      <c r="D6" s="73">
        <v>123298.4</v>
      </c>
      <c r="E6" s="16">
        <v>123298.4</v>
      </c>
      <c r="F6" s="17">
        <f t="shared" si="0"/>
        <v>0</v>
      </c>
      <c r="G6" s="8"/>
      <c r="H6" s="4"/>
      <c r="I6" s="4" t="s">
        <v>46</v>
      </c>
      <c r="J6" s="4" t="s">
        <v>22</v>
      </c>
    </row>
    <row r="7" spans="1:31" s="72" customFormat="1" ht="20.399999999999999">
      <c r="A7" s="4">
        <v>4</v>
      </c>
      <c r="B7" s="23" t="s">
        <v>145</v>
      </c>
      <c r="C7" s="31" t="s">
        <v>146</v>
      </c>
      <c r="D7" s="73">
        <v>6870</v>
      </c>
      <c r="E7" s="16">
        <v>6870</v>
      </c>
      <c r="F7" s="17">
        <f t="shared" si="0"/>
        <v>0</v>
      </c>
      <c r="G7" s="8"/>
      <c r="H7" s="4"/>
      <c r="I7" s="4" t="s">
        <v>46</v>
      </c>
      <c r="J7" s="4" t="s">
        <v>22</v>
      </c>
    </row>
    <row r="8" spans="1:31" s="72" customFormat="1" ht="27" customHeight="1">
      <c r="A8" s="4">
        <v>5</v>
      </c>
      <c r="B8" s="23" t="s">
        <v>280</v>
      </c>
      <c r="C8" s="31" t="s">
        <v>281</v>
      </c>
      <c r="D8" s="73">
        <v>81000</v>
      </c>
      <c r="E8" s="16">
        <v>81000</v>
      </c>
      <c r="F8" s="17">
        <f t="shared" si="0"/>
        <v>0</v>
      </c>
      <c r="G8" s="8"/>
      <c r="H8" s="4"/>
      <c r="I8" s="4" t="s">
        <v>46</v>
      </c>
      <c r="J8" s="4" t="s">
        <v>22</v>
      </c>
    </row>
    <row r="9" spans="1:31" s="72" customFormat="1" ht="20.399999999999999">
      <c r="A9" s="4">
        <v>6</v>
      </c>
      <c r="B9" s="23" t="s">
        <v>147</v>
      </c>
      <c r="C9" s="31" t="s">
        <v>148</v>
      </c>
      <c r="D9" s="73">
        <v>168210</v>
      </c>
      <c r="E9" s="16">
        <v>168210</v>
      </c>
      <c r="F9" s="17">
        <f t="shared" si="0"/>
        <v>0</v>
      </c>
      <c r="G9" s="8"/>
      <c r="H9" s="4"/>
      <c r="I9" s="4" t="s">
        <v>46</v>
      </c>
      <c r="J9" s="4" t="s">
        <v>22</v>
      </c>
    </row>
    <row r="10" spans="1:31" s="72" customFormat="1" ht="20.399999999999999">
      <c r="A10" s="4">
        <v>7</v>
      </c>
      <c r="B10" s="23" t="s">
        <v>149</v>
      </c>
      <c r="C10" s="31" t="s">
        <v>150</v>
      </c>
      <c r="D10" s="73">
        <v>33264</v>
      </c>
      <c r="E10" s="16">
        <v>33264</v>
      </c>
      <c r="F10" s="17">
        <f t="shared" si="0"/>
        <v>0</v>
      </c>
      <c r="G10" s="8"/>
      <c r="H10" s="4"/>
      <c r="I10" s="4" t="s">
        <v>46</v>
      </c>
      <c r="J10" s="4" t="s">
        <v>22</v>
      </c>
    </row>
    <row r="11" spans="1:31" s="72" customFormat="1" ht="20.399999999999999">
      <c r="A11" s="4">
        <v>8</v>
      </c>
      <c r="B11" s="23" t="s">
        <v>151</v>
      </c>
      <c r="C11" s="31" t="s">
        <v>152</v>
      </c>
      <c r="D11" s="73">
        <v>4785</v>
      </c>
      <c r="E11" s="16">
        <v>4785</v>
      </c>
      <c r="F11" s="17">
        <f t="shared" si="0"/>
        <v>0</v>
      </c>
      <c r="G11" s="8"/>
      <c r="H11" s="4"/>
      <c r="I11" s="4" t="s">
        <v>46</v>
      </c>
      <c r="J11" s="4" t="s">
        <v>22</v>
      </c>
    </row>
    <row r="12" spans="1:31" s="72" customFormat="1" ht="25.8" customHeight="1">
      <c r="A12" s="4">
        <v>9</v>
      </c>
      <c r="B12" s="23" t="s">
        <v>278</v>
      </c>
      <c r="C12" s="208" t="s">
        <v>279</v>
      </c>
      <c r="D12" s="73">
        <v>440990</v>
      </c>
      <c r="E12" s="16">
        <v>440990</v>
      </c>
      <c r="F12" s="17">
        <f t="shared" si="0"/>
        <v>0</v>
      </c>
      <c r="G12" s="8"/>
      <c r="H12" s="4"/>
      <c r="I12" s="4" t="s">
        <v>46</v>
      </c>
      <c r="J12" s="4" t="s">
        <v>22</v>
      </c>
    </row>
    <row r="13" spans="1:31" s="72" customFormat="1" ht="24.6" customHeight="1">
      <c r="A13" s="4">
        <v>10</v>
      </c>
      <c r="B13" s="23" t="s">
        <v>276</v>
      </c>
      <c r="C13" s="205" t="s">
        <v>277</v>
      </c>
      <c r="D13" s="194">
        <v>168960</v>
      </c>
      <c r="E13" s="194">
        <v>168960</v>
      </c>
      <c r="F13" s="194">
        <f t="shared" si="0"/>
        <v>0</v>
      </c>
      <c r="G13" s="190"/>
      <c r="H13" s="190"/>
      <c r="I13" s="195" t="s">
        <v>46</v>
      </c>
      <c r="J13" s="195" t="s">
        <v>22</v>
      </c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7"/>
    </row>
    <row r="14" spans="1:31" s="72" customFormat="1" ht="21.6" customHeight="1">
      <c r="A14" s="4">
        <v>11</v>
      </c>
      <c r="B14" s="197" t="s">
        <v>274</v>
      </c>
      <c r="C14" s="204" t="s">
        <v>275</v>
      </c>
      <c r="D14" s="190">
        <v>58565.56</v>
      </c>
      <c r="E14" s="190">
        <v>58565.56</v>
      </c>
      <c r="F14" s="194">
        <f>D14-E14</f>
        <v>0</v>
      </c>
      <c r="G14" s="190"/>
      <c r="H14" s="190"/>
      <c r="I14" s="195" t="s">
        <v>46</v>
      </c>
      <c r="J14" s="195" t="s">
        <v>22</v>
      </c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3"/>
    </row>
    <row r="15" spans="1:31" s="72" customFormat="1" ht="20.399999999999999">
      <c r="A15" s="4">
        <v>12</v>
      </c>
      <c r="B15" s="23" t="s">
        <v>153</v>
      </c>
      <c r="C15" s="198" t="s">
        <v>154</v>
      </c>
      <c r="D15" s="199">
        <v>9000</v>
      </c>
      <c r="E15" s="200">
        <v>9000</v>
      </c>
      <c r="F15" s="201">
        <f t="shared" si="0"/>
        <v>0</v>
      </c>
      <c r="G15" s="202"/>
      <c r="H15" s="203"/>
      <c r="I15" s="203" t="s">
        <v>46</v>
      </c>
      <c r="J15" s="203" t="s">
        <v>22</v>
      </c>
    </row>
    <row r="16" spans="1:31" s="72" customFormat="1" ht="20.399999999999999">
      <c r="A16" s="4">
        <v>13</v>
      </c>
      <c r="B16" s="23" t="s">
        <v>272</v>
      </c>
      <c r="C16" s="31" t="s">
        <v>273</v>
      </c>
      <c r="D16" s="73">
        <v>77000</v>
      </c>
      <c r="E16" s="16">
        <v>77000</v>
      </c>
      <c r="F16" s="17">
        <f t="shared" si="0"/>
        <v>0</v>
      </c>
      <c r="G16" s="8"/>
      <c r="H16" s="4"/>
      <c r="I16" s="4" t="s">
        <v>46</v>
      </c>
      <c r="J16" s="4" t="s">
        <v>22</v>
      </c>
    </row>
    <row r="17" spans="1:10" s="72" customFormat="1" ht="20.399999999999999">
      <c r="A17" s="4">
        <v>14</v>
      </c>
      <c r="B17" s="23" t="s">
        <v>155</v>
      </c>
      <c r="C17" s="31" t="s">
        <v>156</v>
      </c>
      <c r="D17" s="73">
        <v>56800</v>
      </c>
      <c r="E17" s="16">
        <v>56800</v>
      </c>
      <c r="F17" s="17">
        <f t="shared" si="0"/>
        <v>0</v>
      </c>
      <c r="G17" s="8"/>
      <c r="H17" s="4"/>
      <c r="I17" s="4" t="s">
        <v>46</v>
      </c>
      <c r="J17" s="4" t="s">
        <v>22</v>
      </c>
    </row>
    <row r="18" spans="1:10" s="72" customFormat="1" ht="20.399999999999999">
      <c r="A18" s="4">
        <v>15</v>
      </c>
      <c r="B18" s="23" t="s">
        <v>157</v>
      </c>
      <c r="C18" s="31" t="s">
        <v>158</v>
      </c>
      <c r="D18" s="73">
        <v>19923</v>
      </c>
      <c r="E18" s="16">
        <v>19923</v>
      </c>
      <c r="F18" s="17">
        <f t="shared" si="0"/>
        <v>0</v>
      </c>
      <c r="G18" s="8"/>
      <c r="H18" s="4"/>
      <c r="I18" s="4" t="s">
        <v>46</v>
      </c>
      <c r="J18" s="4" t="s">
        <v>22</v>
      </c>
    </row>
    <row r="19" spans="1:10" s="72" customFormat="1" ht="20.399999999999999">
      <c r="A19" s="4">
        <v>16</v>
      </c>
      <c r="B19" s="23" t="s">
        <v>159</v>
      </c>
      <c r="C19" s="31" t="s">
        <v>158</v>
      </c>
      <c r="D19" s="73">
        <v>19890</v>
      </c>
      <c r="E19" s="16">
        <v>19890</v>
      </c>
      <c r="F19" s="17">
        <f t="shared" si="0"/>
        <v>0</v>
      </c>
      <c r="G19" s="8"/>
      <c r="H19" s="4"/>
      <c r="I19" s="4" t="s">
        <v>46</v>
      </c>
      <c r="J19" s="4" t="s">
        <v>22</v>
      </c>
    </row>
    <row r="20" spans="1:10" s="72" customFormat="1" ht="20.399999999999999">
      <c r="A20" s="4">
        <v>17</v>
      </c>
      <c r="B20" s="23" t="s">
        <v>160</v>
      </c>
      <c r="C20" s="31" t="s">
        <v>161</v>
      </c>
      <c r="D20" s="73">
        <v>31581.9</v>
      </c>
      <c r="E20" s="16">
        <v>31581.9</v>
      </c>
      <c r="F20" s="17">
        <f t="shared" si="0"/>
        <v>0</v>
      </c>
      <c r="G20" s="8"/>
      <c r="H20" s="4"/>
      <c r="I20" s="4" t="s">
        <v>46</v>
      </c>
      <c r="J20" s="4" t="s">
        <v>22</v>
      </c>
    </row>
    <row r="21" spans="1:10" s="72" customFormat="1" ht="20.399999999999999">
      <c r="A21" s="4">
        <v>18</v>
      </c>
      <c r="B21" s="23" t="s">
        <v>162</v>
      </c>
      <c r="C21" s="31" t="s">
        <v>163</v>
      </c>
      <c r="D21" s="73">
        <v>17185.599999999999</v>
      </c>
      <c r="E21" s="16">
        <v>17185.599999999999</v>
      </c>
      <c r="F21" s="17">
        <f t="shared" si="0"/>
        <v>0</v>
      </c>
      <c r="G21" s="8"/>
      <c r="H21" s="4"/>
      <c r="I21" s="4" t="s">
        <v>46</v>
      </c>
      <c r="J21" s="4" t="s">
        <v>22</v>
      </c>
    </row>
    <row r="22" spans="1:10" s="72" customFormat="1" ht="20.399999999999999">
      <c r="A22" s="4">
        <v>19</v>
      </c>
      <c r="B22" s="23" t="s">
        <v>164</v>
      </c>
      <c r="C22" s="31" t="s">
        <v>165</v>
      </c>
      <c r="D22" s="73">
        <v>14779.8</v>
      </c>
      <c r="E22" s="16">
        <v>14779.8</v>
      </c>
      <c r="F22" s="17">
        <f t="shared" si="0"/>
        <v>0</v>
      </c>
      <c r="G22" s="8"/>
      <c r="H22" s="4"/>
      <c r="I22" s="4" t="s">
        <v>46</v>
      </c>
      <c r="J22" s="4" t="s">
        <v>22</v>
      </c>
    </row>
    <row r="23" spans="1:10" s="72" customFormat="1" ht="20.399999999999999">
      <c r="A23" s="4">
        <v>20</v>
      </c>
      <c r="B23" s="23" t="s">
        <v>166</v>
      </c>
      <c r="C23" s="31" t="s">
        <v>167</v>
      </c>
      <c r="D23" s="73">
        <v>14779.8</v>
      </c>
      <c r="E23" s="16">
        <v>14779.8</v>
      </c>
      <c r="F23" s="17">
        <f t="shared" si="0"/>
        <v>0</v>
      </c>
      <c r="G23" s="8"/>
      <c r="H23" s="4"/>
      <c r="I23" s="4" t="s">
        <v>46</v>
      </c>
      <c r="J23" s="4" t="s">
        <v>22</v>
      </c>
    </row>
    <row r="24" spans="1:10" s="72" customFormat="1" ht="20.399999999999999">
      <c r="A24" s="4">
        <v>21</v>
      </c>
      <c r="B24" s="23" t="s">
        <v>168</v>
      </c>
      <c r="C24" s="31" t="s">
        <v>169</v>
      </c>
      <c r="D24" s="73">
        <v>28676</v>
      </c>
      <c r="E24" s="16">
        <v>28676</v>
      </c>
      <c r="F24" s="17">
        <f t="shared" ref="F24:F79" si="1">D24-E24</f>
        <v>0</v>
      </c>
      <c r="G24" s="8"/>
      <c r="H24" s="4"/>
      <c r="I24" s="4" t="s">
        <v>46</v>
      </c>
      <c r="J24" s="4" t="s">
        <v>22</v>
      </c>
    </row>
    <row r="25" spans="1:10" s="72" customFormat="1" ht="20.399999999999999">
      <c r="A25" s="4">
        <v>22</v>
      </c>
      <c r="B25" s="23" t="s">
        <v>170</v>
      </c>
      <c r="C25" s="31" t="s">
        <v>171</v>
      </c>
      <c r="D25" s="73">
        <v>3900</v>
      </c>
      <c r="E25" s="16">
        <v>3900</v>
      </c>
      <c r="F25" s="17">
        <f t="shared" si="1"/>
        <v>0</v>
      </c>
      <c r="G25" s="8"/>
      <c r="H25" s="4"/>
      <c r="I25" s="4" t="s">
        <v>46</v>
      </c>
      <c r="J25" s="4" t="s">
        <v>22</v>
      </c>
    </row>
    <row r="26" spans="1:10" s="72" customFormat="1" ht="20.399999999999999">
      <c r="A26" s="4">
        <v>23</v>
      </c>
      <c r="B26" s="23" t="s">
        <v>172</v>
      </c>
      <c r="C26" s="31" t="s">
        <v>173</v>
      </c>
      <c r="D26" s="73">
        <v>2867</v>
      </c>
      <c r="E26" s="16">
        <v>2867</v>
      </c>
      <c r="F26" s="17">
        <f t="shared" si="1"/>
        <v>0</v>
      </c>
      <c r="G26" s="8"/>
      <c r="H26" s="4"/>
      <c r="I26" s="4" t="s">
        <v>46</v>
      </c>
      <c r="J26" s="4" t="s">
        <v>22</v>
      </c>
    </row>
    <row r="27" spans="1:10" s="72" customFormat="1" ht="20.399999999999999">
      <c r="A27" s="4">
        <v>24</v>
      </c>
      <c r="B27" s="23" t="s">
        <v>174</v>
      </c>
      <c r="C27" s="31" t="s">
        <v>175</v>
      </c>
      <c r="D27" s="73">
        <v>14800</v>
      </c>
      <c r="E27" s="16">
        <v>14800</v>
      </c>
      <c r="F27" s="17">
        <f t="shared" si="1"/>
        <v>0</v>
      </c>
      <c r="G27" s="8"/>
      <c r="H27" s="4"/>
      <c r="I27" s="4" t="s">
        <v>46</v>
      </c>
      <c r="J27" s="4" t="s">
        <v>22</v>
      </c>
    </row>
    <row r="28" spans="1:10" s="72" customFormat="1" ht="20.399999999999999">
      <c r="A28" s="4">
        <v>25</v>
      </c>
      <c r="B28" s="23" t="s">
        <v>176</v>
      </c>
      <c r="C28" s="31" t="s">
        <v>177</v>
      </c>
      <c r="D28" s="73">
        <v>974105</v>
      </c>
      <c r="E28" s="16">
        <v>974105</v>
      </c>
      <c r="F28" s="17">
        <f t="shared" si="1"/>
        <v>0</v>
      </c>
      <c r="G28" s="8"/>
      <c r="H28" s="4"/>
      <c r="I28" s="4" t="s">
        <v>46</v>
      </c>
      <c r="J28" s="4" t="s">
        <v>22</v>
      </c>
    </row>
    <row r="29" spans="1:10" s="72" customFormat="1" ht="20.399999999999999">
      <c r="A29" s="4">
        <v>26</v>
      </c>
      <c r="B29" s="23" t="s">
        <v>178</v>
      </c>
      <c r="C29" s="31" t="s">
        <v>179</v>
      </c>
      <c r="D29" s="73">
        <v>7410</v>
      </c>
      <c r="E29" s="16">
        <v>7410</v>
      </c>
      <c r="F29" s="17">
        <f t="shared" si="1"/>
        <v>0</v>
      </c>
      <c r="G29" s="8"/>
      <c r="H29" s="4"/>
      <c r="I29" s="4" t="s">
        <v>46</v>
      </c>
      <c r="J29" s="4" t="s">
        <v>22</v>
      </c>
    </row>
    <row r="30" spans="1:10" s="72" customFormat="1" ht="20.399999999999999">
      <c r="A30" s="4">
        <v>27</v>
      </c>
      <c r="B30" s="23" t="s">
        <v>180</v>
      </c>
      <c r="C30" s="31" t="s">
        <v>181</v>
      </c>
      <c r="D30" s="73">
        <v>4000</v>
      </c>
      <c r="E30" s="16">
        <v>4000</v>
      </c>
      <c r="F30" s="17">
        <f t="shared" si="1"/>
        <v>0</v>
      </c>
      <c r="G30" s="8"/>
      <c r="H30" s="4"/>
      <c r="I30" s="4" t="s">
        <v>46</v>
      </c>
      <c r="J30" s="4" t="s">
        <v>22</v>
      </c>
    </row>
    <row r="31" spans="1:10" s="72" customFormat="1" ht="26.4" customHeight="1">
      <c r="A31" s="4">
        <v>28</v>
      </c>
      <c r="B31" s="23" t="s">
        <v>286</v>
      </c>
      <c r="C31" s="31" t="s">
        <v>287</v>
      </c>
      <c r="D31" s="73">
        <v>870</v>
      </c>
      <c r="E31" s="16">
        <v>870</v>
      </c>
      <c r="F31" s="17">
        <f t="shared" si="1"/>
        <v>0</v>
      </c>
      <c r="G31" s="8"/>
      <c r="H31" s="4"/>
      <c r="I31" s="4" t="s">
        <v>46</v>
      </c>
      <c r="J31" s="4" t="s">
        <v>22</v>
      </c>
    </row>
    <row r="32" spans="1:10" s="72" customFormat="1" ht="20.399999999999999">
      <c r="A32" s="4">
        <v>29</v>
      </c>
      <c r="B32" s="23" t="s">
        <v>182</v>
      </c>
      <c r="C32" s="31" t="s">
        <v>183</v>
      </c>
      <c r="D32" s="73">
        <v>4600</v>
      </c>
      <c r="E32" s="16">
        <v>4600</v>
      </c>
      <c r="F32" s="17">
        <f t="shared" si="1"/>
        <v>0</v>
      </c>
      <c r="G32" s="8"/>
      <c r="H32" s="4"/>
      <c r="I32" s="4" t="s">
        <v>46</v>
      </c>
      <c r="J32" s="4" t="s">
        <v>22</v>
      </c>
    </row>
    <row r="33" spans="1:31" s="72" customFormat="1" ht="20.399999999999999">
      <c r="A33" s="4">
        <v>30</v>
      </c>
      <c r="B33" s="23" t="s">
        <v>184</v>
      </c>
      <c r="C33" s="31" t="s">
        <v>183</v>
      </c>
      <c r="D33" s="73">
        <v>5365</v>
      </c>
      <c r="E33" s="16">
        <v>5365</v>
      </c>
      <c r="F33" s="17">
        <f t="shared" si="1"/>
        <v>0</v>
      </c>
      <c r="G33" s="8"/>
      <c r="H33" s="4"/>
      <c r="I33" s="4" t="s">
        <v>46</v>
      </c>
      <c r="J33" s="4" t="s">
        <v>22</v>
      </c>
    </row>
    <row r="34" spans="1:31" s="72" customFormat="1" ht="20.399999999999999">
      <c r="A34" s="4">
        <v>31</v>
      </c>
      <c r="B34" s="23" t="s">
        <v>186</v>
      </c>
      <c r="C34" s="31" t="s">
        <v>185</v>
      </c>
      <c r="D34" s="73">
        <v>5990</v>
      </c>
      <c r="E34" s="16">
        <v>5990</v>
      </c>
      <c r="F34" s="17">
        <f t="shared" si="1"/>
        <v>0</v>
      </c>
      <c r="G34" s="8"/>
      <c r="H34" s="4"/>
      <c r="I34" s="4" t="s">
        <v>46</v>
      </c>
      <c r="J34" s="4" t="s">
        <v>22</v>
      </c>
    </row>
    <row r="35" spans="1:31" s="72" customFormat="1" ht="20.399999999999999">
      <c r="A35" s="4">
        <v>32</v>
      </c>
      <c r="B35" s="23" t="s">
        <v>187</v>
      </c>
      <c r="C35" s="31" t="s">
        <v>188</v>
      </c>
      <c r="D35" s="73">
        <v>11222</v>
      </c>
      <c r="E35" s="16">
        <v>11222</v>
      </c>
      <c r="F35" s="17">
        <f t="shared" si="1"/>
        <v>0</v>
      </c>
      <c r="G35" s="8"/>
      <c r="H35" s="4"/>
      <c r="I35" s="4" t="s">
        <v>46</v>
      </c>
      <c r="J35" s="4" t="s">
        <v>22</v>
      </c>
    </row>
    <row r="36" spans="1:31" s="72" customFormat="1" ht="20.399999999999999">
      <c r="A36" s="4">
        <v>33</v>
      </c>
      <c r="B36" s="23" t="s">
        <v>189</v>
      </c>
      <c r="C36" s="31" t="s">
        <v>190</v>
      </c>
      <c r="D36" s="73">
        <v>1500</v>
      </c>
      <c r="E36" s="16">
        <v>1500</v>
      </c>
      <c r="F36" s="17">
        <f t="shared" si="1"/>
        <v>0</v>
      </c>
      <c r="G36" s="8"/>
      <c r="H36" s="4"/>
      <c r="I36" s="4" t="s">
        <v>46</v>
      </c>
      <c r="J36" s="4" t="s">
        <v>22</v>
      </c>
    </row>
    <row r="37" spans="1:31" s="72" customFormat="1" ht="20.399999999999999">
      <c r="A37" s="4">
        <v>34</v>
      </c>
      <c r="B37" s="23" t="s">
        <v>191</v>
      </c>
      <c r="C37" s="31" t="s">
        <v>190</v>
      </c>
      <c r="D37" s="73">
        <v>1500</v>
      </c>
      <c r="E37" s="16">
        <v>1500</v>
      </c>
      <c r="F37" s="17">
        <f t="shared" si="1"/>
        <v>0</v>
      </c>
      <c r="G37" s="8"/>
      <c r="H37" s="4"/>
      <c r="I37" s="4" t="s">
        <v>46</v>
      </c>
      <c r="J37" s="4" t="s">
        <v>22</v>
      </c>
    </row>
    <row r="38" spans="1:31" s="72" customFormat="1" ht="20.399999999999999">
      <c r="A38" s="4">
        <v>35</v>
      </c>
      <c r="B38" s="23" t="s">
        <v>192</v>
      </c>
      <c r="C38" s="31" t="s">
        <v>190</v>
      </c>
      <c r="D38" s="73">
        <v>1500</v>
      </c>
      <c r="E38" s="16">
        <v>1500</v>
      </c>
      <c r="F38" s="17">
        <f t="shared" si="1"/>
        <v>0</v>
      </c>
      <c r="G38" s="8"/>
      <c r="H38" s="4"/>
      <c r="I38" s="4" t="s">
        <v>46</v>
      </c>
      <c r="J38" s="4" t="s">
        <v>22</v>
      </c>
    </row>
    <row r="39" spans="1:31" s="72" customFormat="1" ht="20.399999999999999">
      <c r="A39" s="4">
        <v>36</v>
      </c>
      <c r="B39" s="23" t="s">
        <v>193</v>
      </c>
      <c r="C39" s="31" t="s">
        <v>190</v>
      </c>
      <c r="D39" s="73">
        <v>1500</v>
      </c>
      <c r="E39" s="16">
        <v>1500</v>
      </c>
      <c r="F39" s="17">
        <f t="shared" si="1"/>
        <v>0</v>
      </c>
      <c r="G39" s="8"/>
      <c r="H39" s="4"/>
      <c r="I39" s="4" t="s">
        <v>46</v>
      </c>
      <c r="J39" s="4" t="s">
        <v>22</v>
      </c>
    </row>
    <row r="40" spans="1:31" s="72" customFormat="1" ht="20.399999999999999">
      <c r="A40" s="4">
        <v>37</v>
      </c>
      <c r="B40" s="23" t="s">
        <v>194</v>
      </c>
      <c r="C40" s="31" t="s">
        <v>190</v>
      </c>
      <c r="D40" s="73">
        <v>1500</v>
      </c>
      <c r="E40" s="16">
        <v>1500</v>
      </c>
      <c r="F40" s="17">
        <f t="shared" si="1"/>
        <v>0</v>
      </c>
      <c r="G40" s="8"/>
      <c r="H40" s="4"/>
      <c r="I40" s="4" t="s">
        <v>46</v>
      </c>
      <c r="J40" s="4" t="s">
        <v>22</v>
      </c>
    </row>
    <row r="41" spans="1:31" s="72" customFormat="1" ht="20.399999999999999">
      <c r="A41" s="4">
        <v>38</v>
      </c>
      <c r="B41" s="23" t="s">
        <v>195</v>
      </c>
      <c r="C41" s="31" t="s">
        <v>190</v>
      </c>
      <c r="D41" s="73">
        <v>1500</v>
      </c>
      <c r="E41" s="16">
        <v>1500</v>
      </c>
      <c r="F41" s="17">
        <f t="shared" si="1"/>
        <v>0</v>
      </c>
      <c r="G41" s="8"/>
      <c r="H41" s="4"/>
      <c r="I41" s="4" t="s">
        <v>46</v>
      </c>
      <c r="J41" s="4" t="s">
        <v>22</v>
      </c>
    </row>
    <row r="42" spans="1:31" s="72" customFormat="1" ht="24.6" customHeight="1">
      <c r="A42" s="4">
        <v>39</v>
      </c>
      <c r="B42" s="23" t="s">
        <v>266</v>
      </c>
      <c r="C42" s="191" t="s">
        <v>267</v>
      </c>
      <c r="D42" s="194">
        <v>48000</v>
      </c>
      <c r="E42" s="194">
        <v>48000</v>
      </c>
      <c r="F42" s="194">
        <f t="shared" si="1"/>
        <v>0</v>
      </c>
      <c r="G42" s="190"/>
      <c r="H42" s="190"/>
      <c r="I42" s="195" t="s">
        <v>46</v>
      </c>
      <c r="J42" s="196" t="s">
        <v>22</v>
      </c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9"/>
    </row>
    <row r="43" spans="1:31" s="72" customFormat="1" ht="20.399999999999999">
      <c r="A43" s="4">
        <v>40</v>
      </c>
      <c r="B43" s="23" t="s">
        <v>196</v>
      </c>
      <c r="C43" s="31" t="s">
        <v>197</v>
      </c>
      <c r="D43" s="73">
        <v>18653.490000000002</v>
      </c>
      <c r="E43" s="16">
        <v>18653.490000000002</v>
      </c>
      <c r="F43" s="17">
        <f t="shared" si="1"/>
        <v>0</v>
      </c>
      <c r="G43" s="8"/>
      <c r="H43" s="4"/>
      <c r="I43" s="4" t="s">
        <v>46</v>
      </c>
      <c r="J43" s="4" t="s">
        <v>22</v>
      </c>
    </row>
    <row r="44" spans="1:31" s="72" customFormat="1" ht="25.8" customHeight="1">
      <c r="A44" s="4">
        <v>41</v>
      </c>
      <c r="B44" s="23" t="s">
        <v>268</v>
      </c>
      <c r="C44" s="31" t="s">
        <v>269</v>
      </c>
      <c r="D44" s="73">
        <v>3370</v>
      </c>
      <c r="E44" s="16">
        <v>3370</v>
      </c>
      <c r="F44" s="17">
        <f t="shared" si="1"/>
        <v>0</v>
      </c>
      <c r="G44" s="8"/>
      <c r="H44" s="4"/>
      <c r="I44" s="4" t="s">
        <v>46</v>
      </c>
      <c r="J44" s="4" t="s">
        <v>22</v>
      </c>
    </row>
    <row r="45" spans="1:31" s="72" customFormat="1" ht="25.8" customHeight="1">
      <c r="A45" s="4">
        <v>42</v>
      </c>
      <c r="B45" s="23" t="s">
        <v>270</v>
      </c>
      <c r="C45" s="31" t="s">
        <v>271</v>
      </c>
      <c r="D45" s="73">
        <v>15810</v>
      </c>
      <c r="E45" s="16">
        <v>15810</v>
      </c>
      <c r="F45" s="17">
        <f t="shared" si="1"/>
        <v>0</v>
      </c>
      <c r="G45" s="8"/>
      <c r="H45" s="4"/>
      <c r="I45" s="4" t="s">
        <v>46</v>
      </c>
      <c r="J45" s="4" t="s">
        <v>22</v>
      </c>
    </row>
    <row r="46" spans="1:31" s="72" customFormat="1" ht="20.399999999999999">
      <c r="A46" s="4">
        <v>43</v>
      </c>
      <c r="B46" s="23" t="s">
        <v>198</v>
      </c>
      <c r="C46" s="31" t="s">
        <v>199</v>
      </c>
      <c r="D46" s="73">
        <v>14305.5</v>
      </c>
      <c r="E46" s="16">
        <v>14305.5</v>
      </c>
      <c r="F46" s="17">
        <f t="shared" si="1"/>
        <v>0</v>
      </c>
      <c r="G46" s="8"/>
      <c r="H46" s="4"/>
      <c r="I46" s="4" t="s">
        <v>46</v>
      </c>
      <c r="J46" s="4" t="s">
        <v>22</v>
      </c>
    </row>
    <row r="47" spans="1:31" s="72" customFormat="1" ht="20.399999999999999">
      <c r="A47" s="4">
        <v>44</v>
      </c>
      <c r="B47" s="23" t="s">
        <v>200</v>
      </c>
      <c r="C47" s="31" t="s">
        <v>201</v>
      </c>
      <c r="D47" s="73">
        <v>7900</v>
      </c>
      <c r="E47" s="16">
        <v>7900</v>
      </c>
      <c r="F47" s="17">
        <f t="shared" si="1"/>
        <v>0</v>
      </c>
      <c r="G47" s="8"/>
      <c r="H47" s="4"/>
      <c r="I47" s="4" t="s">
        <v>46</v>
      </c>
      <c r="J47" s="4" t="s">
        <v>22</v>
      </c>
    </row>
    <row r="48" spans="1:31" s="72" customFormat="1" ht="24" customHeight="1">
      <c r="A48" s="4">
        <v>45</v>
      </c>
      <c r="B48" s="23" t="s">
        <v>264</v>
      </c>
      <c r="C48" s="31" t="s">
        <v>265</v>
      </c>
      <c r="D48" s="73">
        <v>3350</v>
      </c>
      <c r="E48" s="16">
        <v>3350</v>
      </c>
      <c r="F48" s="17">
        <f t="shared" si="1"/>
        <v>0</v>
      </c>
      <c r="G48" s="8"/>
      <c r="H48" s="4"/>
      <c r="I48" s="4" t="s">
        <v>46</v>
      </c>
      <c r="J48" s="4" t="s">
        <v>22</v>
      </c>
    </row>
    <row r="49" spans="1:10" s="72" customFormat="1" ht="20.399999999999999">
      <c r="A49" s="4">
        <v>46</v>
      </c>
      <c r="B49" s="23" t="s">
        <v>202</v>
      </c>
      <c r="C49" s="31" t="s">
        <v>203</v>
      </c>
      <c r="D49" s="73">
        <v>7544.52</v>
      </c>
      <c r="E49" s="16">
        <v>7544.52</v>
      </c>
      <c r="F49" s="17">
        <f t="shared" si="1"/>
        <v>0</v>
      </c>
      <c r="G49" s="8"/>
      <c r="H49" s="4"/>
      <c r="I49" s="4" t="s">
        <v>46</v>
      </c>
      <c r="J49" s="4" t="s">
        <v>22</v>
      </c>
    </row>
    <row r="50" spans="1:10" s="72" customFormat="1" ht="20.399999999999999">
      <c r="A50" s="4">
        <v>47</v>
      </c>
      <c r="B50" s="23" t="s">
        <v>204</v>
      </c>
      <c r="C50" s="31" t="s">
        <v>203</v>
      </c>
      <c r="D50" s="73">
        <v>3309.9</v>
      </c>
      <c r="E50" s="16">
        <v>3309.9</v>
      </c>
      <c r="F50" s="17">
        <f t="shared" si="1"/>
        <v>0</v>
      </c>
      <c r="G50" s="8"/>
      <c r="H50" s="4"/>
      <c r="I50" s="4" t="s">
        <v>46</v>
      </c>
      <c r="J50" s="4" t="s">
        <v>22</v>
      </c>
    </row>
    <row r="51" spans="1:10" s="72" customFormat="1" ht="20.399999999999999">
      <c r="A51" s="4">
        <v>48</v>
      </c>
      <c r="B51" s="23" t="s">
        <v>205</v>
      </c>
      <c r="C51" s="31" t="s">
        <v>203</v>
      </c>
      <c r="D51" s="73">
        <v>3105.9</v>
      </c>
      <c r="E51" s="16">
        <v>3105.9</v>
      </c>
      <c r="F51" s="17">
        <f t="shared" si="1"/>
        <v>0</v>
      </c>
      <c r="G51" s="8"/>
      <c r="H51" s="4"/>
      <c r="I51" s="4" t="s">
        <v>46</v>
      </c>
      <c r="J51" s="4" t="s">
        <v>22</v>
      </c>
    </row>
    <row r="52" spans="1:10" s="72" customFormat="1" ht="20.399999999999999">
      <c r="A52" s="4">
        <v>49</v>
      </c>
      <c r="B52" s="23" t="s">
        <v>206</v>
      </c>
      <c r="C52" s="31" t="s">
        <v>203</v>
      </c>
      <c r="D52" s="73">
        <v>4900</v>
      </c>
      <c r="E52" s="16">
        <v>4900</v>
      </c>
      <c r="F52" s="17">
        <f t="shared" si="1"/>
        <v>0</v>
      </c>
      <c r="G52" s="8"/>
      <c r="H52" s="4"/>
      <c r="I52" s="4" t="s">
        <v>46</v>
      </c>
      <c r="J52" s="4" t="s">
        <v>22</v>
      </c>
    </row>
    <row r="53" spans="1:10" s="72" customFormat="1" ht="20.399999999999999">
      <c r="A53" s="4">
        <v>50</v>
      </c>
      <c r="B53" s="23" t="s">
        <v>207</v>
      </c>
      <c r="C53" s="31" t="s">
        <v>203</v>
      </c>
      <c r="D53" s="73">
        <v>6700</v>
      </c>
      <c r="E53" s="16">
        <v>6700</v>
      </c>
      <c r="F53" s="17">
        <f t="shared" si="1"/>
        <v>0</v>
      </c>
      <c r="G53" s="8"/>
      <c r="H53" s="4"/>
      <c r="I53" s="4" t="s">
        <v>46</v>
      </c>
      <c r="J53" s="4" t="s">
        <v>22</v>
      </c>
    </row>
    <row r="54" spans="1:10" s="72" customFormat="1" ht="20.399999999999999">
      <c r="A54" s="4">
        <v>51</v>
      </c>
      <c r="B54" s="23" t="s">
        <v>208</v>
      </c>
      <c r="C54" s="31" t="s">
        <v>209</v>
      </c>
      <c r="D54" s="73">
        <v>10176</v>
      </c>
      <c r="E54" s="16">
        <v>10176</v>
      </c>
      <c r="F54" s="17">
        <f t="shared" si="1"/>
        <v>0</v>
      </c>
      <c r="G54" s="8"/>
      <c r="H54" s="4"/>
      <c r="I54" s="4" t="s">
        <v>46</v>
      </c>
      <c r="J54" s="4" t="s">
        <v>22</v>
      </c>
    </row>
    <row r="55" spans="1:10" s="72" customFormat="1" ht="20.399999999999999">
      <c r="A55" s="4">
        <v>52</v>
      </c>
      <c r="B55" s="23" t="s">
        <v>210</v>
      </c>
      <c r="C55" s="31" t="s">
        <v>211</v>
      </c>
      <c r="D55" s="73">
        <v>1632</v>
      </c>
      <c r="E55" s="16">
        <v>1632</v>
      </c>
      <c r="F55" s="17">
        <f t="shared" si="1"/>
        <v>0</v>
      </c>
      <c r="G55" s="8"/>
      <c r="H55" s="4"/>
      <c r="I55" s="4" t="s">
        <v>46</v>
      </c>
      <c r="J55" s="4" t="s">
        <v>22</v>
      </c>
    </row>
    <row r="56" spans="1:10" s="72" customFormat="1" ht="20.399999999999999">
      <c r="A56" s="4">
        <v>53</v>
      </c>
      <c r="B56" s="23" t="s">
        <v>212</v>
      </c>
      <c r="C56" s="31" t="s">
        <v>211</v>
      </c>
      <c r="D56" s="73">
        <v>1632</v>
      </c>
      <c r="E56" s="16">
        <v>1632</v>
      </c>
      <c r="F56" s="17">
        <f t="shared" si="1"/>
        <v>0</v>
      </c>
      <c r="G56" s="8"/>
      <c r="H56" s="4"/>
      <c r="I56" s="4" t="s">
        <v>46</v>
      </c>
      <c r="J56" s="4" t="s">
        <v>22</v>
      </c>
    </row>
    <row r="57" spans="1:10" s="72" customFormat="1" ht="20.399999999999999">
      <c r="A57" s="4">
        <v>54</v>
      </c>
      <c r="B57" s="23" t="s">
        <v>213</v>
      </c>
      <c r="C57" s="31" t="s">
        <v>214</v>
      </c>
      <c r="D57" s="73">
        <v>1654.95</v>
      </c>
      <c r="E57" s="16">
        <v>1654.95</v>
      </c>
      <c r="F57" s="17">
        <f t="shared" si="1"/>
        <v>0</v>
      </c>
      <c r="G57" s="8"/>
      <c r="H57" s="4"/>
      <c r="I57" s="4" t="s">
        <v>46</v>
      </c>
      <c r="J57" s="4" t="s">
        <v>22</v>
      </c>
    </row>
    <row r="58" spans="1:10" s="72" customFormat="1" ht="20.399999999999999">
      <c r="A58" s="4">
        <v>55</v>
      </c>
      <c r="B58" s="23" t="s">
        <v>215</v>
      </c>
      <c r="C58" s="31" t="s">
        <v>214</v>
      </c>
      <c r="D58" s="73">
        <v>1654.95</v>
      </c>
      <c r="E58" s="16">
        <v>1654.95</v>
      </c>
      <c r="F58" s="17">
        <f t="shared" si="1"/>
        <v>0</v>
      </c>
      <c r="G58" s="8"/>
      <c r="H58" s="4"/>
      <c r="I58" s="4" t="s">
        <v>46</v>
      </c>
      <c r="J58" s="4" t="s">
        <v>22</v>
      </c>
    </row>
    <row r="59" spans="1:10" s="72" customFormat="1" ht="20.399999999999999">
      <c r="A59" s="4">
        <v>56</v>
      </c>
      <c r="B59" s="23" t="s">
        <v>216</v>
      </c>
      <c r="C59" s="31" t="s">
        <v>214</v>
      </c>
      <c r="D59" s="73">
        <v>1654.95</v>
      </c>
      <c r="E59" s="16">
        <v>1654.95</v>
      </c>
      <c r="F59" s="17">
        <f t="shared" si="1"/>
        <v>0</v>
      </c>
      <c r="G59" s="8"/>
      <c r="H59" s="4"/>
      <c r="I59" s="4" t="s">
        <v>46</v>
      </c>
      <c r="J59" s="4" t="s">
        <v>22</v>
      </c>
    </row>
    <row r="60" spans="1:10" s="72" customFormat="1" ht="20.399999999999999">
      <c r="A60" s="4">
        <v>57</v>
      </c>
      <c r="B60" s="23" t="s">
        <v>217</v>
      </c>
      <c r="C60" s="31" t="s">
        <v>218</v>
      </c>
      <c r="D60" s="73">
        <v>3660</v>
      </c>
      <c r="E60" s="16">
        <v>3660</v>
      </c>
      <c r="F60" s="17">
        <f t="shared" si="1"/>
        <v>0</v>
      </c>
      <c r="G60" s="8"/>
      <c r="H60" s="4"/>
      <c r="I60" s="4" t="s">
        <v>46</v>
      </c>
      <c r="J60" s="4" t="s">
        <v>22</v>
      </c>
    </row>
    <row r="61" spans="1:10" s="72" customFormat="1" ht="20.399999999999999">
      <c r="A61" s="4">
        <v>58</v>
      </c>
      <c r="B61" s="23" t="s">
        <v>219</v>
      </c>
      <c r="C61" s="31" t="s">
        <v>220</v>
      </c>
      <c r="D61" s="73">
        <v>4672</v>
      </c>
      <c r="E61" s="16">
        <v>4672</v>
      </c>
      <c r="F61" s="17">
        <f t="shared" si="1"/>
        <v>0</v>
      </c>
      <c r="G61" s="8"/>
      <c r="H61" s="4"/>
      <c r="I61" s="4" t="s">
        <v>46</v>
      </c>
      <c r="J61" s="4" t="s">
        <v>22</v>
      </c>
    </row>
    <row r="62" spans="1:10" s="72" customFormat="1" ht="20.399999999999999">
      <c r="A62" s="4">
        <v>59</v>
      </c>
      <c r="B62" s="23" t="s">
        <v>221</v>
      </c>
      <c r="C62" s="31" t="s">
        <v>222</v>
      </c>
      <c r="D62" s="73">
        <v>9216</v>
      </c>
      <c r="E62" s="16">
        <v>9216</v>
      </c>
      <c r="F62" s="17">
        <f t="shared" si="1"/>
        <v>0</v>
      </c>
      <c r="G62" s="8"/>
      <c r="H62" s="4"/>
      <c r="I62" s="4" t="s">
        <v>46</v>
      </c>
      <c r="J62" s="4" t="s">
        <v>22</v>
      </c>
    </row>
    <row r="63" spans="1:10" s="72" customFormat="1" ht="20.399999999999999">
      <c r="A63" s="4">
        <v>60</v>
      </c>
      <c r="B63" s="23" t="s">
        <v>262</v>
      </c>
      <c r="C63" s="31" t="s">
        <v>263</v>
      </c>
      <c r="D63" s="73">
        <v>74767</v>
      </c>
      <c r="E63" s="16">
        <v>74767</v>
      </c>
      <c r="F63" s="17">
        <f t="shared" si="1"/>
        <v>0</v>
      </c>
      <c r="G63" s="8"/>
      <c r="H63" s="4"/>
      <c r="I63" s="4" t="s">
        <v>46</v>
      </c>
      <c r="J63" s="4" t="s">
        <v>22</v>
      </c>
    </row>
    <row r="64" spans="1:10" s="72" customFormat="1" ht="20.399999999999999">
      <c r="A64" s="4">
        <v>61</v>
      </c>
      <c r="B64" s="23" t="s">
        <v>223</v>
      </c>
      <c r="C64" s="31" t="s">
        <v>224</v>
      </c>
      <c r="D64" s="73">
        <v>10338.120000000001</v>
      </c>
      <c r="E64" s="16">
        <v>10338.120000000001</v>
      </c>
      <c r="F64" s="17">
        <f t="shared" si="1"/>
        <v>0</v>
      </c>
      <c r="G64" s="8"/>
      <c r="H64" s="4"/>
      <c r="I64" s="4" t="s">
        <v>46</v>
      </c>
      <c r="J64" s="4" t="s">
        <v>22</v>
      </c>
    </row>
    <row r="65" spans="1:10" s="72" customFormat="1" ht="20.399999999999999">
      <c r="A65" s="4">
        <v>62</v>
      </c>
      <c r="B65" s="23" t="s">
        <v>225</v>
      </c>
      <c r="C65" s="31" t="s">
        <v>226</v>
      </c>
      <c r="D65" s="73">
        <v>4260</v>
      </c>
      <c r="E65" s="16">
        <v>4260</v>
      </c>
      <c r="F65" s="17">
        <f t="shared" si="1"/>
        <v>0</v>
      </c>
      <c r="G65" s="8"/>
      <c r="H65" s="4"/>
      <c r="I65" s="4" t="s">
        <v>46</v>
      </c>
      <c r="J65" s="4" t="s">
        <v>22</v>
      </c>
    </row>
    <row r="66" spans="1:10" s="72" customFormat="1" ht="20.399999999999999">
      <c r="A66" s="4">
        <v>63</v>
      </c>
      <c r="B66" s="23" t="s">
        <v>227</v>
      </c>
      <c r="C66" s="31" t="s">
        <v>226</v>
      </c>
      <c r="D66" s="73">
        <v>4260</v>
      </c>
      <c r="E66" s="16">
        <v>4260</v>
      </c>
      <c r="F66" s="17">
        <f t="shared" si="1"/>
        <v>0</v>
      </c>
      <c r="G66" s="8"/>
      <c r="H66" s="4"/>
      <c r="I66" s="4" t="s">
        <v>46</v>
      </c>
      <c r="J66" s="4" t="s">
        <v>22</v>
      </c>
    </row>
    <row r="67" spans="1:10" s="72" customFormat="1" ht="20.399999999999999">
      <c r="A67" s="4">
        <v>64</v>
      </c>
      <c r="B67" s="23" t="s">
        <v>228</v>
      </c>
      <c r="C67" s="31" t="s">
        <v>226</v>
      </c>
      <c r="D67" s="73">
        <v>5260</v>
      </c>
      <c r="E67" s="16">
        <v>5260</v>
      </c>
      <c r="F67" s="17">
        <f t="shared" si="1"/>
        <v>0</v>
      </c>
      <c r="G67" s="8"/>
      <c r="H67" s="4"/>
      <c r="I67" s="4" t="s">
        <v>46</v>
      </c>
      <c r="J67" s="4" t="s">
        <v>22</v>
      </c>
    </row>
    <row r="68" spans="1:10" s="72" customFormat="1" ht="20.399999999999999">
      <c r="A68" s="4">
        <v>65</v>
      </c>
      <c r="B68" s="23" t="s">
        <v>202</v>
      </c>
      <c r="C68" s="31" t="s">
        <v>226</v>
      </c>
      <c r="D68" s="73">
        <v>5200</v>
      </c>
      <c r="E68" s="16">
        <v>5200</v>
      </c>
      <c r="F68" s="17">
        <f t="shared" si="1"/>
        <v>0</v>
      </c>
      <c r="G68" s="8"/>
      <c r="H68" s="4"/>
      <c r="I68" s="4" t="s">
        <v>46</v>
      </c>
      <c r="J68" s="4" t="s">
        <v>22</v>
      </c>
    </row>
    <row r="69" spans="1:10" s="72" customFormat="1" ht="20.399999999999999">
      <c r="A69" s="4">
        <v>66</v>
      </c>
      <c r="B69" s="23" t="s">
        <v>229</v>
      </c>
      <c r="C69" s="31" t="s">
        <v>226</v>
      </c>
      <c r="D69" s="73">
        <v>5200</v>
      </c>
      <c r="E69" s="16">
        <v>5200</v>
      </c>
      <c r="F69" s="17">
        <f t="shared" si="1"/>
        <v>0</v>
      </c>
      <c r="G69" s="8"/>
      <c r="H69" s="4"/>
      <c r="I69" s="4" t="s">
        <v>46</v>
      </c>
      <c r="J69" s="4" t="s">
        <v>22</v>
      </c>
    </row>
    <row r="70" spans="1:10" s="72" customFormat="1" ht="20.399999999999999">
      <c r="A70" s="4">
        <v>67</v>
      </c>
      <c r="B70" s="23" t="s">
        <v>230</v>
      </c>
      <c r="C70" s="31" t="s">
        <v>226</v>
      </c>
      <c r="D70" s="73">
        <v>5200</v>
      </c>
      <c r="E70" s="16">
        <v>5200</v>
      </c>
      <c r="F70" s="17">
        <f t="shared" si="1"/>
        <v>0</v>
      </c>
      <c r="G70" s="8"/>
      <c r="H70" s="4"/>
      <c r="I70" s="4" t="s">
        <v>46</v>
      </c>
      <c r="J70" s="4" t="s">
        <v>22</v>
      </c>
    </row>
    <row r="71" spans="1:10" s="72" customFormat="1" ht="20.399999999999999">
      <c r="A71" s="4">
        <v>68</v>
      </c>
      <c r="B71" s="23" t="s">
        <v>231</v>
      </c>
      <c r="C71" s="31" t="s">
        <v>226</v>
      </c>
      <c r="D71" s="73">
        <v>5200</v>
      </c>
      <c r="E71" s="16">
        <v>5200</v>
      </c>
      <c r="F71" s="17">
        <f t="shared" si="1"/>
        <v>0</v>
      </c>
      <c r="G71" s="8"/>
      <c r="H71" s="4"/>
      <c r="I71" s="4" t="s">
        <v>46</v>
      </c>
      <c r="J71" s="4" t="s">
        <v>22</v>
      </c>
    </row>
    <row r="72" spans="1:10" s="72" customFormat="1" ht="20.399999999999999">
      <c r="A72" s="4">
        <v>69</v>
      </c>
      <c r="B72" s="23" t="s">
        <v>232</v>
      </c>
      <c r="C72" s="31" t="s">
        <v>226</v>
      </c>
      <c r="D72" s="73">
        <v>5200</v>
      </c>
      <c r="E72" s="16">
        <v>5200</v>
      </c>
      <c r="F72" s="17">
        <f t="shared" si="1"/>
        <v>0</v>
      </c>
      <c r="G72" s="8"/>
      <c r="H72" s="4"/>
      <c r="I72" s="4" t="s">
        <v>46</v>
      </c>
      <c r="J72" s="4" t="s">
        <v>22</v>
      </c>
    </row>
    <row r="73" spans="1:10" s="72" customFormat="1" ht="20.399999999999999">
      <c r="A73" s="4">
        <v>70</v>
      </c>
      <c r="B73" s="23" t="s">
        <v>233</v>
      </c>
      <c r="C73" s="31" t="s">
        <v>234</v>
      </c>
      <c r="D73" s="73">
        <v>6500</v>
      </c>
      <c r="E73" s="16">
        <v>6500</v>
      </c>
      <c r="F73" s="17">
        <f t="shared" si="1"/>
        <v>0</v>
      </c>
      <c r="G73" s="8"/>
      <c r="H73" s="4"/>
      <c r="I73" s="4" t="s">
        <v>46</v>
      </c>
      <c r="J73" s="4" t="s">
        <v>22</v>
      </c>
    </row>
    <row r="74" spans="1:10" s="72" customFormat="1" ht="20.399999999999999">
      <c r="A74" s="4">
        <v>71</v>
      </c>
      <c r="B74" s="23" t="s">
        <v>235</v>
      </c>
      <c r="C74" s="31" t="s">
        <v>236</v>
      </c>
      <c r="D74" s="73">
        <v>7090</v>
      </c>
      <c r="E74" s="16">
        <v>7090</v>
      </c>
      <c r="F74" s="17">
        <f t="shared" si="1"/>
        <v>0</v>
      </c>
      <c r="G74" s="8"/>
      <c r="H74" s="4"/>
      <c r="I74" s="4" t="s">
        <v>46</v>
      </c>
      <c r="J74" s="4" t="s">
        <v>22</v>
      </c>
    </row>
    <row r="75" spans="1:10" s="72" customFormat="1" ht="20.399999999999999">
      <c r="A75" s="4">
        <v>72</v>
      </c>
      <c r="B75" s="23" t="s">
        <v>237</v>
      </c>
      <c r="C75" s="31" t="s">
        <v>238</v>
      </c>
      <c r="D75" s="73">
        <v>13005</v>
      </c>
      <c r="E75" s="16">
        <v>13005</v>
      </c>
      <c r="F75" s="17">
        <f t="shared" si="1"/>
        <v>0</v>
      </c>
      <c r="G75" s="8"/>
      <c r="H75" s="4"/>
      <c r="I75" s="4" t="s">
        <v>46</v>
      </c>
      <c r="J75" s="4" t="s">
        <v>22</v>
      </c>
    </row>
    <row r="76" spans="1:10" s="72" customFormat="1" ht="20.399999999999999">
      <c r="A76" s="4">
        <v>73</v>
      </c>
      <c r="B76" s="23" t="s">
        <v>258</v>
      </c>
      <c r="C76" s="31" t="s">
        <v>259</v>
      </c>
      <c r="D76" s="73">
        <v>950000</v>
      </c>
      <c r="E76" s="16">
        <v>47499.99</v>
      </c>
      <c r="F76" s="17">
        <f t="shared" si="1"/>
        <v>902500.01</v>
      </c>
      <c r="G76" s="8"/>
      <c r="H76" s="4"/>
      <c r="I76" s="4" t="s">
        <v>46</v>
      </c>
      <c r="J76" s="4" t="s">
        <v>22</v>
      </c>
    </row>
    <row r="77" spans="1:10" s="72" customFormat="1" ht="20.399999999999999">
      <c r="A77" s="4">
        <v>74</v>
      </c>
      <c r="B77" s="23" t="s">
        <v>260</v>
      </c>
      <c r="C77" s="31" t="s">
        <v>261</v>
      </c>
      <c r="D77" s="73">
        <v>190000</v>
      </c>
      <c r="E77" s="16">
        <v>190000</v>
      </c>
      <c r="F77" s="17">
        <f t="shared" si="1"/>
        <v>0</v>
      </c>
      <c r="G77" s="8"/>
      <c r="H77" s="4"/>
      <c r="I77" s="4" t="s">
        <v>46</v>
      </c>
      <c r="J77" s="4" t="s">
        <v>22</v>
      </c>
    </row>
    <row r="78" spans="1:10" s="72" customFormat="1" ht="20.399999999999999">
      <c r="A78" s="4">
        <v>75</v>
      </c>
      <c r="B78" s="23" t="s">
        <v>240</v>
      </c>
      <c r="C78" s="31" t="s">
        <v>239</v>
      </c>
      <c r="D78" s="73">
        <v>9900</v>
      </c>
      <c r="E78" s="16">
        <v>9900</v>
      </c>
      <c r="F78" s="17">
        <f t="shared" si="1"/>
        <v>0</v>
      </c>
      <c r="G78" s="8"/>
      <c r="H78" s="4"/>
      <c r="I78" s="4" t="s">
        <v>46</v>
      </c>
      <c r="J78" s="4" t="s">
        <v>22</v>
      </c>
    </row>
    <row r="79" spans="1:10" s="72" customFormat="1" ht="20.399999999999999">
      <c r="A79" s="4">
        <v>76</v>
      </c>
      <c r="B79" s="23" t="s">
        <v>241</v>
      </c>
      <c r="C79" s="31" t="s">
        <v>242</v>
      </c>
      <c r="D79" s="73">
        <v>2288</v>
      </c>
      <c r="E79" s="16">
        <v>2288</v>
      </c>
      <c r="F79" s="17">
        <f t="shared" si="1"/>
        <v>0</v>
      </c>
      <c r="G79" s="8"/>
      <c r="H79" s="4"/>
      <c r="I79" s="4" t="s">
        <v>46</v>
      </c>
      <c r="J79" s="4" t="s">
        <v>22</v>
      </c>
    </row>
    <row r="80" spans="1:10" s="72" customFormat="1">
      <c r="A80" s="136"/>
      <c r="B80" s="137"/>
      <c r="C80" s="138"/>
      <c r="D80" s="139">
        <f>SUM(D4:D79)</f>
        <v>4377089.4500000011</v>
      </c>
      <c r="E80" s="139">
        <f>SUM(E4:E79)</f>
        <v>3474589.4400000009</v>
      </c>
      <c r="F80" s="139">
        <f>SUM(F4:F79)</f>
        <v>902500.01</v>
      </c>
      <c r="G80" s="140"/>
      <c r="H80" s="141"/>
      <c r="I80" s="141"/>
      <c r="J80" s="142"/>
    </row>
    <row r="81" spans="1:10">
      <c r="A81" s="182"/>
      <c r="B81" s="183"/>
      <c r="C81" s="183"/>
      <c r="D81" s="183"/>
      <c r="E81" s="183"/>
      <c r="F81" s="183"/>
      <c r="G81" s="183"/>
      <c r="H81" s="183"/>
      <c r="I81" s="183"/>
      <c r="J81" s="184"/>
    </row>
    <row r="82" spans="1:10">
      <c r="A82" s="4"/>
      <c r="B82" s="23"/>
      <c r="C82" s="31"/>
      <c r="E82" s="16"/>
      <c r="F82" s="16"/>
      <c r="G82" s="4"/>
      <c r="H82" s="4"/>
      <c r="I82" s="4"/>
      <c r="J82" s="4"/>
    </row>
    <row r="83" spans="1:10">
      <c r="A83" s="14" t="s">
        <v>23</v>
      </c>
      <c r="B83" s="46"/>
      <c r="C83" s="33"/>
      <c r="D83" s="51">
        <f>SUM(D82)</f>
        <v>0</v>
      </c>
      <c r="E83" s="51">
        <f>SUM(E82:E82)</f>
        <v>0</v>
      </c>
      <c r="F83" s="51">
        <f>SUM(F82:F82)</f>
        <v>0</v>
      </c>
      <c r="G83" s="54"/>
      <c r="H83" s="14"/>
      <c r="I83" s="14"/>
      <c r="J83" s="14"/>
    </row>
    <row r="84" spans="1:10" s="86" customFormat="1" ht="27.75" customHeight="1">
      <c r="A84" s="174" t="s">
        <v>42</v>
      </c>
      <c r="B84" s="175"/>
      <c r="C84" s="97"/>
      <c r="D84" s="98">
        <f>D80+D83</f>
        <v>4377089.4500000011</v>
      </c>
      <c r="E84" s="98">
        <f>E80+E83</f>
        <v>3474589.4400000009</v>
      </c>
      <c r="F84" s="98">
        <f>F80+F83</f>
        <v>902500.01</v>
      </c>
      <c r="G84" s="99"/>
      <c r="H84" s="100"/>
      <c r="I84" s="100"/>
      <c r="J84" s="100"/>
    </row>
    <row r="85" spans="1:10">
      <c r="G85" s="55"/>
    </row>
  </sheetData>
  <mergeCells count="4">
    <mergeCell ref="A84:B84"/>
    <mergeCell ref="A3:J3"/>
    <mergeCell ref="A1:J1"/>
    <mergeCell ref="A81:J8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E3" sqref="E3"/>
    </sheetView>
  </sheetViews>
  <sheetFormatPr defaultColWidth="9.21875" defaultRowHeight="41.25" customHeight="1"/>
  <cols>
    <col min="1" max="1" width="7.77734375" style="40" customWidth="1"/>
    <col min="2" max="2" width="15.5546875" style="6" customWidth="1"/>
    <col min="3" max="3" width="12.5546875" style="6" customWidth="1"/>
    <col min="4" max="4" width="13.77734375" style="6" customWidth="1"/>
    <col min="5" max="5" width="18.21875" style="6" customWidth="1"/>
    <col min="6" max="6" width="9.77734375" style="6" customWidth="1"/>
    <col min="7" max="7" width="11.44140625" style="6" customWidth="1"/>
    <col min="8" max="8" width="12.21875" style="6" customWidth="1"/>
    <col min="9" max="10" width="11.5546875" style="6" customWidth="1"/>
    <col min="11" max="11" width="8" style="6" customWidth="1"/>
    <col min="12" max="12" width="11.77734375" style="6" bestFit="1" customWidth="1"/>
    <col min="13" max="16384" width="9.21875" style="6"/>
  </cols>
  <sheetData>
    <row r="1" spans="1:12" ht="41.25" customHeight="1">
      <c r="A1" s="185" t="str">
        <f>Содержание!A11</f>
        <v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2" ht="150.75" customHeight="1">
      <c r="A2" s="82" t="s">
        <v>1</v>
      </c>
      <c r="B2" s="96" t="s">
        <v>15</v>
      </c>
      <c r="C2" s="96" t="s">
        <v>16</v>
      </c>
      <c r="D2" s="96" t="s">
        <v>17</v>
      </c>
      <c r="E2" s="96" t="s">
        <v>18</v>
      </c>
      <c r="F2" s="96" t="s">
        <v>19</v>
      </c>
      <c r="G2" s="96" t="s">
        <v>20</v>
      </c>
      <c r="H2" s="96" t="s">
        <v>5</v>
      </c>
      <c r="I2" s="96" t="s">
        <v>6</v>
      </c>
      <c r="J2" s="96" t="s">
        <v>7</v>
      </c>
      <c r="K2" s="96" t="s">
        <v>21</v>
      </c>
    </row>
    <row r="3" spans="1:12" s="75" customFormat="1" ht="119.25" customHeight="1" thickBot="1">
      <c r="A3" s="38">
        <v>1</v>
      </c>
      <c r="B3" s="27" t="s">
        <v>253</v>
      </c>
      <c r="C3" s="27" t="s">
        <v>98</v>
      </c>
      <c r="D3" s="28" t="s">
        <v>252</v>
      </c>
      <c r="E3" s="27" t="s">
        <v>254</v>
      </c>
      <c r="F3" s="27">
        <v>0</v>
      </c>
      <c r="G3" s="29">
        <v>0</v>
      </c>
      <c r="H3" s="56">
        <v>0</v>
      </c>
      <c r="I3" s="56">
        <v>0</v>
      </c>
      <c r="J3" s="56">
        <v>0</v>
      </c>
      <c r="K3" s="38">
        <v>18.399999999999999</v>
      </c>
      <c r="L3" s="77"/>
    </row>
    <row r="4" spans="1:12" ht="37.5" customHeight="1" thickBot="1">
      <c r="A4" s="124"/>
      <c r="B4" s="125" t="s">
        <v>43</v>
      </c>
      <c r="C4" s="125"/>
      <c r="D4" s="125"/>
      <c r="E4" s="125"/>
      <c r="F4" s="125"/>
      <c r="G4" s="125"/>
      <c r="H4" s="126">
        <f>SUM(H3)</f>
        <v>0</v>
      </c>
      <c r="I4" s="126">
        <f>SUM(I3)</f>
        <v>0</v>
      </c>
      <c r="J4" s="126">
        <f>SUM(J3)</f>
        <v>0</v>
      </c>
      <c r="K4" s="127"/>
      <c r="L4" s="76"/>
    </row>
    <row r="5" spans="1:12" ht="61.5" customHeight="1">
      <c r="A5" s="87"/>
      <c r="B5" s="88"/>
      <c r="C5" s="88"/>
      <c r="D5" s="89"/>
      <c r="E5" s="88"/>
      <c r="F5" s="88"/>
      <c r="G5" s="90"/>
      <c r="H5" s="91"/>
      <c r="I5" s="91"/>
      <c r="J5" s="91"/>
      <c r="K5" s="88"/>
      <c r="L5" s="76"/>
    </row>
    <row r="6" spans="1:12" ht="87.75" customHeight="1">
      <c r="A6" s="92"/>
      <c r="B6" s="92"/>
      <c r="C6" s="92"/>
      <c r="D6" s="93"/>
      <c r="E6" s="92"/>
      <c r="F6" s="92"/>
      <c r="G6" s="94"/>
      <c r="H6" s="92"/>
      <c r="I6" s="92"/>
      <c r="J6" s="92"/>
      <c r="K6" s="92"/>
      <c r="L6" s="76"/>
    </row>
    <row r="7" spans="1:12" ht="102.75" customHeight="1">
      <c r="A7" s="95"/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2" ht="150.75" customHeight="1">
      <c r="A8" s="95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2" ht="41.25" customHeight="1">
      <c r="A9" s="95"/>
      <c r="B9" s="92"/>
      <c r="C9" s="92"/>
      <c r="D9" s="92"/>
      <c r="E9" s="92"/>
      <c r="F9" s="92"/>
      <c r="G9" s="92"/>
      <c r="H9" s="92"/>
      <c r="I9" s="92"/>
      <c r="J9" s="92"/>
      <c r="K9" s="92"/>
    </row>
  </sheetData>
  <mergeCells count="1">
    <mergeCell ref="A1:K1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47"/>
  <sheetViews>
    <sheetView workbookViewId="0">
      <selection activeCell="D13" sqref="D13"/>
    </sheetView>
  </sheetViews>
  <sheetFormatPr defaultColWidth="9.21875" defaultRowHeight="10.199999999999999"/>
  <cols>
    <col min="1" max="1" width="7.77734375" style="11" customWidth="1"/>
    <col min="2" max="2" width="9.21875" style="47"/>
    <col min="3" max="3" width="30.21875" style="34" customWidth="1"/>
    <col min="4" max="4" width="12.77734375" style="37" customWidth="1"/>
    <col min="5" max="5" width="11.77734375" style="37" customWidth="1"/>
    <col min="6" max="6" width="12.77734375" style="37" customWidth="1"/>
    <col min="7" max="7" width="13.21875" style="11" customWidth="1"/>
    <col min="8" max="8" width="12" style="11" customWidth="1"/>
    <col min="9" max="16384" width="9.21875" style="11"/>
  </cols>
  <sheetData>
    <row r="1" spans="1:8">
      <c r="A1" s="179" t="str">
        <f>Содержание!A12</f>
        <v>Особо ценное движимое имущество</v>
      </c>
      <c r="B1" s="180"/>
      <c r="C1" s="180"/>
      <c r="D1" s="180"/>
      <c r="E1" s="180"/>
      <c r="F1" s="180"/>
      <c r="G1" s="180"/>
      <c r="H1" s="180"/>
    </row>
    <row r="2" spans="1:8" ht="51">
      <c r="A2" s="10" t="s">
        <v>1</v>
      </c>
      <c r="B2" s="45" t="s">
        <v>26</v>
      </c>
      <c r="C2" s="30" t="s">
        <v>12</v>
      </c>
      <c r="D2" s="35" t="s">
        <v>5</v>
      </c>
      <c r="E2" s="35" t="s">
        <v>6</v>
      </c>
      <c r="F2" s="35" t="s">
        <v>7</v>
      </c>
      <c r="G2" s="10" t="s">
        <v>9</v>
      </c>
      <c r="H2" s="10" t="s">
        <v>13</v>
      </c>
    </row>
    <row r="3" spans="1:8" ht="21.75" customHeight="1">
      <c r="A3" s="186"/>
      <c r="B3" s="183"/>
      <c r="C3" s="187"/>
      <c r="D3" s="187"/>
      <c r="E3" s="187"/>
      <c r="F3" s="187"/>
      <c r="G3" s="187"/>
      <c r="H3" s="187"/>
    </row>
    <row r="4" spans="1:8">
      <c r="A4" s="4">
        <v>0</v>
      </c>
      <c r="B4" s="23" t="s">
        <v>34</v>
      </c>
      <c r="C4" s="32">
        <v>0</v>
      </c>
      <c r="D4" s="36">
        <v>0</v>
      </c>
      <c r="E4" s="36">
        <v>0</v>
      </c>
      <c r="F4" s="36">
        <v>0</v>
      </c>
      <c r="G4" s="74">
        <v>0</v>
      </c>
      <c r="H4" s="4">
        <v>0</v>
      </c>
    </row>
    <row r="5" spans="1:8" s="86" customFormat="1">
      <c r="A5" s="48" t="s">
        <v>23</v>
      </c>
      <c r="B5" s="49"/>
      <c r="C5" s="50"/>
      <c r="D5" s="51">
        <f>SUM(D4:D4)</f>
        <v>0</v>
      </c>
      <c r="E5" s="51">
        <f>SUM(E4:E4)</f>
        <v>0</v>
      </c>
      <c r="F5" s="51">
        <f>SUM(F4:F4)</f>
        <v>0</v>
      </c>
      <c r="G5" s="48"/>
      <c r="H5" s="48"/>
    </row>
    <row r="6" spans="1:8" ht="10.5" customHeight="1"/>
    <row r="7" spans="1:8" ht="10.5" customHeight="1"/>
    <row r="8" spans="1:8" ht="10.5" customHeight="1"/>
    <row r="9" spans="1:8" ht="10.5" customHeight="1"/>
    <row r="10" spans="1:8" ht="10.5" customHeight="1"/>
    <row r="11" spans="1:8" ht="10.5" customHeight="1"/>
    <row r="12" spans="1:8" ht="10.5" customHeight="1"/>
    <row r="13" spans="1:8" ht="10.5" customHeight="1"/>
    <row r="14" spans="1:8" ht="10.5" customHeight="1"/>
    <row r="15" spans="1:8" ht="10.5" customHeight="1"/>
    <row r="16" spans="1:8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</sheetData>
  <mergeCells count="2">
    <mergeCell ref="A3:H3"/>
    <mergeCell ref="A1:H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Раздел 1</vt:lpstr>
      <vt:lpstr>Раздел 2</vt:lpstr>
      <vt:lpstr>Раздел 3</vt:lpstr>
      <vt:lpstr>Особо ценное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2022-03-01T09:36:07Z</dcterms:modified>
</cp:coreProperties>
</file>