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8" windowWidth="14808" windowHeight="8016" activeTab="3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Особо ценное" sheetId="5" r:id="rId5"/>
  </sheets>
  <calcPr calcId="125725" refMode="R1C1"/>
</workbook>
</file>

<file path=xl/calcChain.xml><?xml version="1.0" encoding="utf-8"?>
<calcChain xmlns="http://schemas.openxmlformats.org/spreadsheetml/2006/main">
  <c r="J15" i="2"/>
  <c r="F31" i="3"/>
  <c r="F8"/>
  <c r="F12"/>
  <c r="F13"/>
  <c r="F14"/>
  <c r="F45"/>
  <c r="F44"/>
  <c r="F42"/>
  <c r="F48"/>
  <c r="K37" i="2"/>
  <c r="D83" i="3"/>
  <c r="H20" i="2" l="1"/>
  <c r="I20"/>
  <c r="J19"/>
  <c r="F79" i="3" l="1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 l="1"/>
  <c r="F53"/>
  <c r="F52"/>
  <c r="F51"/>
  <c r="F50"/>
  <c r="F49"/>
  <c r="F47"/>
  <c r="F46"/>
  <c r="F43"/>
  <c r="F41" l="1"/>
  <c r="F40"/>
  <c r="F39"/>
  <c r="F38"/>
  <c r="F37"/>
  <c r="F36"/>
  <c r="F35"/>
  <c r="F34"/>
  <c r="F33"/>
  <c r="F32"/>
  <c r="F30" l="1"/>
  <c r="F29"/>
  <c r="F28"/>
  <c r="F27"/>
  <c r="F26"/>
  <c r="F25"/>
  <c r="F24"/>
  <c r="F23"/>
  <c r="F22"/>
  <c r="F21"/>
  <c r="F20"/>
  <c r="F19"/>
  <c r="F18"/>
  <c r="F17"/>
  <c r="F16"/>
  <c r="F15"/>
  <c r="F11"/>
  <c r="F10"/>
  <c r="F9"/>
  <c r="F7"/>
  <c r="E80"/>
  <c r="D80"/>
  <c r="F6"/>
  <c r="F5"/>
  <c r="F80" l="1"/>
  <c r="E83"/>
  <c r="F83"/>
  <c r="J4" i="4"/>
  <c r="I4"/>
  <c r="H4"/>
  <c r="J7" i="2" l="1"/>
  <c r="J10"/>
  <c r="I16"/>
  <c r="J14"/>
  <c r="J13"/>
  <c r="H12"/>
  <c r="J12" s="1"/>
  <c r="J11"/>
  <c r="E84" i="3"/>
  <c r="D84"/>
  <c r="H16" i="2" l="1"/>
  <c r="H21" s="1"/>
  <c r="I21"/>
  <c r="F84" i="3" l="1"/>
  <c r="A4"/>
  <c r="J16" i="2"/>
  <c r="A1" i="5" l="1"/>
  <c r="E5"/>
  <c r="D5"/>
  <c r="F5"/>
  <c r="A1" i="2" l="1"/>
  <c r="J20" l="1"/>
  <c r="J21" s="1"/>
  <c r="A1" i="4"/>
  <c r="A1" i="3"/>
</calcChain>
</file>

<file path=xl/sharedStrings.xml><?xml version="1.0" encoding="utf-8"?>
<sst xmlns="http://schemas.openxmlformats.org/spreadsheetml/2006/main" count="984" uniqueCount="331">
  <si>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</si>
  <si>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</si>
  <si>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</si>
  <si>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</si>
  <si>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</si>
  <si>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</si>
  <si>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</si>
  <si>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</si>
  <si>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</si>
  <si>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</si>
  <si>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</si>
  <si>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</si>
  <si>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</si>
  <si>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</si>
  <si>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</si>
  <si>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</si>
  <si>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</si>
  <si>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</si>
  <si>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</si>
  <si>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</si>
  <si>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</si>
  <si>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МУПов и МУ).</t>
  </si>
  <si>
    <t>Нет</t>
  </si>
  <si>
    <t>ИТОГО</t>
  </si>
  <si>
    <t>Казна</t>
  </si>
  <si>
    <t>Земля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</si>
  <si>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</si>
  <si>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</si>
  <si>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</si>
  <si>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</si>
  <si>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</si>
  <si>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кв.м.</t>
  </si>
  <si>
    <t>м.</t>
  </si>
  <si>
    <t>КАЗЕННЫЕ УЧРЕЖДЕНИЯ</t>
  </si>
  <si>
    <t>0</t>
  </si>
  <si>
    <t>назначение</t>
  </si>
  <si>
    <t>кадастровый номер</t>
  </si>
  <si>
    <t>Кадастровая стоимость</t>
  </si>
  <si>
    <t>ИТОГО ПО Разделу 1:</t>
  </si>
  <si>
    <t>кол-во объектов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</si>
  <si>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</si>
  <si>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</si>
  <si>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</si>
  <si>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ВСЕГО по Реестру:</t>
  </si>
  <si>
    <t>Приложение № 1</t>
  </si>
  <si>
    <t>Турочакская сельская администрация</t>
  </si>
  <si>
    <t>Утвержден  главой Турочакской сельской администрации постановлением № 529 от 24.10.2016 г</t>
  </si>
  <si>
    <t xml:space="preserve">жилой дом </t>
  </si>
  <si>
    <t>квартира</t>
  </si>
  <si>
    <t>Турочак ул Майская  дом 9 кв 2</t>
  </si>
  <si>
    <t>1010000012</t>
  </si>
  <si>
    <t>жилой дом</t>
  </si>
  <si>
    <t>Турочак ул Советская  дом 71 кв 3</t>
  </si>
  <si>
    <t>04:03:030506:233</t>
  </si>
  <si>
    <t>39,6 м.кв</t>
  </si>
  <si>
    <t>Турочак ул Советская  дом 71 кв 4</t>
  </si>
  <si>
    <t>04:03:030506:234</t>
  </si>
  <si>
    <t>33,4 м кв</t>
  </si>
  <si>
    <t>1010000013</t>
  </si>
  <si>
    <t>Турочак Майская д 44 кв 1</t>
  </si>
  <si>
    <t>04:03:030518:202</t>
  </si>
  <si>
    <t>38,2 м кв</t>
  </si>
  <si>
    <t>1010000028</t>
  </si>
  <si>
    <t>Турочак ул Рабочая д 29 кв 11</t>
  </si>
  <si>
    <t>1010000049</t>
  </si>
  <si>
    <t>Турочак ул Титова д 31 кв 2</t>
  </si>
  <si>
    <t>04:03:030520:176</t>
  </si>
  <si>
    <t>59,6 м кв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</si>
  <si>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</si>
  <si>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</si>
  <si>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</si>
  <si>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Закон Республики Алтай №79-РЗ</t>
  </si>
  <si>
    <t>2101030020</t>
  </si>
  <si>
    <t xml:space="preserve">опоры железобетонные </t>
  </si>
  <si>
    <t>2003 г</t>
  </si>
  <si>
    <t>101030020</t>
  </si>
  <si>
    <t xml:space="preserve">ПК №12 Вл-04 кв </t>
  </si>
  <si>
    <t xml:space="preserve">ПК №13 Вл-04 кв </t>
  </si>
  <si>
    <t>ПК №20 ВЛ -04</t>
  </si>
  <si>
    <t>Республика Алтай, Турочакский район, с. Турочак, ул. Тельмана, 19</t>
  </si>
  <si>
    <t>автомобиль Нива Шевроле</t>
  </si>
  <si>
    <t>гидротехническое сооружение</t>
  </si>
  <si>
    <t>17 м</t>
  </si>
  <si>
    <t>решение №22/10</t>
  </si>
  <si>
    <t>04:03:030503:263</t>
  </si>
  <si>
    <t>04-02-02/002/2013-29</t>
  </si>
  <si>
    <t>ЗУ</t>
  </si>
  <si>
    <t>для разм.и экспл.возд.линий эл.передач</t>
  </si>
  <si>
    <t>04:03:030511:306</t>
  </si>
  <si>
    <t>04-02-02/002/2013-27</t>
  </si>
  <si>
    <t>04:03:030501:139</t>
  </si>
  <si>
    <t>в границах кад.кв. 04:03:030513</t>
  </si>
  <si>
    <t>04:03:030513:331</t>
  </si>
  <si>
    <t>04-02-02/025/2013-969</t>
  </si>
  <si>
    <t>04-02-02/002/2013-28</t>
  </si>
  <si>
    <t>04:03:030514:329</t>
  </si>
  <si>
    <t>04-02/004-02/004/023/2015-59/1</t>
  </si>
  <si>
    <t>для обустройства места общего пользования</t>
  </si>
  <si>
    <t>04:03:030502:155</t>
  </si>
  <si>
    <t>04-02/004-02/004/046/2016-814/1</t>
  </si>
  <si>
    <t>Коммунальное обслуживание</t>
  </si>
  <si>
    <t>04:03:030102:1084</t>
  </si>
  <si>
    <t>04-02/004-02/004/045/2016-2206/1</t>
  </si>
  <si>
    <t>04:03:030102:1085</t>
  </si>
  <si>
    <t>04-02/004-02/004/046/2016-2205/1</t>
  </si>
  <si>
    <t>для производственных целей</t>
  </si>
  <si>
    <t>04:03:030516:76</t>
  </si>
  <si>
    <t>04-02-02/005/2011-106</t>
  </si>
  <si>
    <t>постоянное (бессрочное) пользование</t>
  </si>
  <si>
    <t>турочак ул Подгорная</t>
  </si>
  <si>
    <t>турочак ул Лебедская</t>
  </si>
  <si>
    <t>турочак Лесхозная, бн</t>
  </si>
  <si>
    <t>турочак ул Таежная 1 А</t>
  </si>
  <si>
    <t>турочак ул Зеленая 14 А</t>
  </si>
  <si>
    <t>турочак ул пер. Совхозный, 33</t>
  </si>
  <si>
    <t>реквизиты документов оснований прекращения</t>
  </si>
  <si>
    <t xml:space="preserve">Турочак, ул.  казанцева </t>
  </si>
  <si>
    <t>Турочак ул Березовая №11</t>
  </si>
  <si>
    <t>0851001</t>
  </si>
  <si>
    <t>Электроснабжение жилмассива "Аэропорт" ул. Казанцева</t>
  </si>
  <si>
    <t>101050017</t>
  </si>
  <si>
    <t>101350004</t>
  </si>
  <si>
    <t>Автомобиль ГАЗ 3307</t>
  </si>
  <si>
    <t>101350003</t>
  </si>
  <si>
    <t>ГАЗ-САЗ-3507 мелентиф номер ХТН 330720 194г. Изг</t>
  </si>
  <si>
    <t>101040133</t>
  </si>
  <si>
    <t>HP Laser Jtt Pro M 1132</t>
  </si>
  <si>
    <t>101350002</t>
  </si>
  <si>
    <t>Автомобиль УАЗ 3962 гос №У716АК04,1994г.</t>
  </si>
  <si>
    <t>01360018</t>
  </si>
  <si>
    <t>Бочка-бак 250л.</t>
  </si>
  <si>
    <t>01060027</t>
  </si>
  <si>
    <t>Бифинг-приставка 75.05</t>
  </si>
  <si>
    <t>01360029</t>
  </si>
  <si>
    <t>Диван</t>
  </si>
  <si>
    <t>01340045</t>
  </si>
  <si>
    <t xml:space="preserve">Компьютер в сборе </t>
  </si>
  <si>
    <t>01040135</t>
  </si>
  <si>
    <t>Компьютерная станция</t>
  </si>
  <si>
    <t>01040128</t>
  </si>
  <si>
    <t>01040003</t>
  </si>
  <si>
    <t>Компьютерная станция 1</t>
  </si>
  <si>
    <t>01040004</t>
  </si>
  <si>
    <t>Компьютерная станция 2</t>
  </si>
  <si>
    <t>01040005</t>
  </si>
  <si>
    <t>Компьютерная станция 3</t>
  </si>
  <si>
    <t>01040006</t>
  </si>
  <si>
    <t>Компьютерная станция 4</t>
  </si>
  <si>
    <t>01040085</t>
  </si>
  <si>
    <t xml:space="preserve">Кондиционер </t>
  </si>
  <si>
    <t>01100008</t>
  </si>
  <si>
    <t>Кресло компьютерное</t>
  </si>
  <si>
    <t>01060024</t>
  </si>
  <si>
    <t>Кресло офисное</t>
  </si>
  <si>
    <t>01040074</t>
  </si>
  <si>
    <t>Мотопомпа</t>
  </si>
  <si>
    <t>01350005</t>
  </si>
  <si>
    <t>Мусоровоз КО-440-2</t>
  </si>
  <si>
    <t>01060003</t>
  </si>
  <si>
    <t>Набор мебели</t>
  </si>
  <si>
    <t>01360015</t>
  </si>
  <si>
    <t>Полка для бумаг</t>
  </si>
  <si>
    <t>01040097</t>
  </si>
  <si>
    <t>Принтер HP LJ 1005</t>
  </si>
  <si>
    <t>01040098</t>
  </si>
  <si>
    <t>Принтер, сканер, копир</t>
  </si>
  <si>
    <t>0134041</t>
  </si>
  <si>
    <t>01040133</t>
  </si>
  <si>
    <t>Принтер/сканер/копир</t>
  </si>
  <si>
    <t>01040094/1</t>
  </si>
  <si>
    <t>Рукав пожарный</t>
  </si>
  <si>
    <t>01040094/2</t>
  </si>
  <si>
    <t>01040094/3</t>
  </si>
  <si>
    <t>01040094/4</t>
  </si>
  <si>
    <t>01040094/5</t>
  </si>
  <si>
    <t>01040094/6</t>
  </si>
  <si>
    <t>01040032</t>
  </si>
  <si>
    <t>Системный блок Iga</t>
  </si>
  <si>
    <t>01060001</t>
  </si>
  <si>
    <t>Стенка мебельная</t>
  </si>
  <si>
    <t>01360030</t>
  </si>
  <si>
    <t>Стол</t>
  </si>
  <si>
    <t>01060002</t>
  </si>
  <si>
    <t>Стол компьютерный</t>
  </si>
  <si>
    <t>01060004</t>
  </si>
  <si>
    <t>01060005</t>
  </si>
  <si>
    <t>01060037</t>
  </si>
  <si>
    <t>01360014</t>
  </si>
  <si>
    <t>01060026</t>
  </si>
  <si>
    <t>Стол руководителя 75.01</t>
  </si>
  <si>
    <t>01060006/2</t>
  </si>
  <si>
    <t>Стул 07.04.2006</t>
  </si>
  <si>
    <t>01060006/3</t>
  </si>
  <si>
    <t>01060009/1</t>
  </si>
  <si>
    <t>Стул 17.10.2006</t>
  </si>
  <si>
    <t>01060009/2</t>
  </si>
  <si>
    <t>01060009/3</t>
  </si>
  <si>
    <t>01060029</t>
  </si>
  <si>
    <t>Тумба 75.11</t>
  </si>
  <si>
    <t>01060030</t>
  </si>
  <si>
    <t>Тумба для оргтехники 75.13</t>
  </si>
  <si>
    <t>01060033</t>
  </si>
  <si>
    <t>Тумба многофункциональная 75.09</t>
  </si>
  <si>
    <t>01040012</t>
  </si>
  <si>
    <t>Факс Panasonik2003</t>
  </si>
  <si>
    <t>01060021</t>
  </si>
  <si>
    <t>Шкаф для бумаг</t>
  </si>
  <si>
    <t>01060022</t>
  </si>
  <si>
    <t>01060023</t>
  </si>
  <si>
    <t>01360024</t>
  </si>
  <si>
    <t>01360025</t>
  </si>
  <si>
    <t>01360026</t>
  </si>
  <si>
    <t>01360027</t>
  </si>
  <si>
    <t>01360028</t>
  </si>
  <si>
    <t>Шкаф для одежды</t>
  </si>
  <si>
    <t>01060032</t>
  </si>
  <si>
    <t>Шкаф для одежды 75.15</t>
  </si>
  <si>
    <t>01060031</t>
  </si>
  <si>
    <t>Шкаф со стеклом 75.19</t>
  </si>
  <si>
    <t>Эл. Двигатель АИР</t>
  </si>
  <si>
    <t>01360023</t>
  </si>
  <si>
    <t>01040019</t>
  </si>
  <si>
    <t>Электросчетчик</t>
  </si>
  <si>
    <t>спорт</t>
  </si>
  <si>
    <t>с.Турочак ул. Трофимова 1/2</t>
  </si>
  <si>
    <t>04:03:030102:1282</t>
  </si>
  <si>
    <t>Для размещения кладбищ</t>
  </si>
  <si>
    <t>с. Турочак, ул. Тельмана 80</t>
  </si>
  <si>
    <t>04:03:030518:326</t>
  </si>
  <si>
    <t>Для размещения подъездных путей</t>
  </si>
  <si>
    <t>с. Турочак, ул. Родниковая</t>
  </si>
  <si>
    <t>1100407000022</t>
  </si>
  <si>
    <t>Бюджетное учреждение "Коммунальщик" Турочакского сельского поселения Турочакского района Республики Алтай</t>
  </si>
  <si>
    <t>Постановление №5 от 22.01.2010г.</t>
  </si>
  <si>
    <t>01350010</t>
  </si>
  <si>
    <t>УАЗ "Патриот" комплектация "Максимум" 2019 года выпуска</t>
  </si>
  <si>
    <t>01350014</t>
  </si>
  <si>
    <t>УАЗ 220692,2004г рег №Т572АВ04</t>
  </si>
  <si>
    <t>01350011</t>
  </si>
  <si>
    <t>Трактор ДТ-75Н рег№7519АЕ04</t>
  </si>
  <si>
    <t>01380008</t>
  </si>
  <si>
    <t>Стол книжка прямоугольная для СДК Каяшкан</t>
  </si>
  <si>
    <t>01340049</t>
  </si>
  <si>
    <t>Системный блок ASUS Core i3-8100/DDR4 8Gb/PCI-E2GB Geforce 1030/SSD 240Gb/650W</t>
  </si>
  <si>
    <t>01360033</t>
  </si>
  <si>
    <t>Стелаж 03 для СДК Каяшкан</t>
  </si>
  <si>
    <t>01360017</t>
  </si>
  <si>
    <t>Стенка Манго-2 для СДК Каяшкан</t>
  </si>
  <si>
    <t>01380019</t>
  </si>
  <si>
    <t>ДИП FS GSM</t>
  </si>
  <si>
    <t>01350017</t>
  </si>
  <si>
    <t>ГАЗ-САЗ-3507 2009г. рег № Р966РР04</t>
  </si>
  <si>
    <t>01350015</t>
  </si>
  <si>
    <t>01350016</t>
  </si>
  <si>
    <t>ГАЗ - 322132 автобус 2009г. рег № Х304ХХ04</t>
  </si>
  <si>
    <t>01380020</t>
  </si>
  <si>
    <t>Livi FS GSM Датчик автономный дымовой</t>
  </si>
  <si>
    <t>с. Турочак ул. Сплавная</t>
  </si>
  <si>
    <t>04:03:000000:300</t>
  </si>
  <si>
    <t>0136016</t>
  </si>
  <si>
    <t>Полка ПН-5 для СДК Каяшкан</t>
  </si>
  <si>
    <t>04:03:030516:390</t>
  </si>
  <si>
    <t>25,3 м.кв.</t>
  </si>
  <si>
    <t>04:03:030509:583</t>
  </si>
  <si>
    <t>Закон Республики Алтай №72-РЗ</t>
  </si>
  <si>
    <t>07.07.2008</t>
  </si>
  <si>
    <t>-</t>
  </si>
  <si>
    <t>Турочак, ул. Казанцева</t>
  </si>
  <si>
    <t>ПК №22 ВЛ-04</t>
  </si>
  <si>
    <t>101000032</t>
  </si>
  <si>
    <t>41,7м кв</t>
  </si>
  <si>
    <t>1010000011</t>
  </si>
  <si>
    <t>01120001</t>
  </si>
  <si>
    <t>22 кв.м</t>
  </si>
  <si>
    <t>181 кв.м</t>
  </si>
  <si>
    <t>30.01.2015</t>
  </si>
  <si>
    <t>25 кв.м</t>
  </si>
  <si>
    <t>30.07.2018</t>
  </si>
  <si>
    <t>04:03:00000:300-04/026/2018-1</t>
  </si>
  <si>
    <t>24 кв.м</t>
  </si>
  <si>
    <t>74 кв.м</t>
  </si>
  <si>
    <t>19.01.2013</t>
  </si>
  <si>
    <t>932 кв.м</t>
  </si>
  <si>
    <t>26.01.2011</t>
  </si>
  <si>
    <t>8 кв.м</t>
  </si>
  <si>
    <t>2186 кв.м</t>
  </si>
  <si>
    <t>30.11.2016</t>
  </si>
  <si>
    <t>6813 кв. м</t>
  </si>
  <si>
    <t>24273 кв.м</t>
  </si>
  <si>
    <t>11.05.2016</t>
  </si>
  <si>
    <t>10.09.2013</t>
  </si>
  <si>
    <t>1056 кв.м</t>
  </si>
  <si>
    <t>04:03:030102:1282-04/026/2019-1</t>
  </si>
  <si>
    <t>23.01.2019</t>
  </si>
  <si>
    <t>56057 кв.м</t>
  </si>
  <si>
    <t>28.06.2019</t>
  </si>
  <si>
    <t>04:03:030518:326-04/025/2019-1</t>
  </si>
  <si>
    <t>Сооружение  железобетонное</t>
  </si>
  <si>
    <t>Электроснабжение с. Турочак</t>
  </si>
  <si>
    <t>03110004</t>
  </si>
  <si>
    <t>03110003</t>
  </si>
  <si>
    <t>03110008</t>
  </si>
  <si>
    <t>03110005</t>
  </si>
  <si>
    <t>03110011</t>
  </si>
  <si>
    <t>03110010</t>
  </si>
  <si>
    <t>03110009</t>
  </si>
  <si>
    <t>03110007</t>
  </si>
  <si>
    <t>03110012</t>
  </si>
  <si>
    <t>03110002</t>
  </si>
  <si>
    <t>03110013</t>
  </si>
  <si>
    <t>03110006</t>
  </si>
  <si>
    <t>дата возникновения права собственности</t>
  </si>
  <si>
    <t>13.09.2019</t>
  </si>
  <si>
    <t>Товарная накладная №219</t>
  </si>
  <si>
    <t>Товарная накладная №14</t>
  </si>
  <si>
    <t>27.12.2019</t>
  </si>
  <si>
    <t>Товарная накладная №б/н</t>
  </si>
  <si>
    <t>15.09.2021</t>
  </si>
  <si>
    <t>Товарная накладная №202</t>
  </si>
  <si>
    <t>08.10.2021</t>
  </si>
  <si>
    <t>ГАЗ-3110 2000г. рег №М575ВВ04</t>
  </si>
  <si>
    <t>30.12.2021</t>
  </si>
  <si>
    <t>Товарный чек № 2</t>
  </si>
  <si>
    <t>Товарный чек №2</t>
  </si>
  <si>
    <t>30.07.2021</t>
  </si>
  <si>
    <t>Товарная накладная №11</t>
  </si>
  <si>
    <t>30.04.2009</t>
  </si>
  <si>
    <t>Свидетельство о регистрации ТС</t>
  </si>
  <si>
    <t>19.03.2010</t>
  </si>
  <si>
    <t>24.04.2021</t>
  </si>
  <si>
    <t>Реестр объектов муниципальной собственности муниципального образования "Турочакское сельское поселение" на 01.01.2023г.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</si>
</sst>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charset val="1"/>
    </font>
    <font>
      <sz val="8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0" fillId="0" borderId="0"/>
  </cellStyleXfs>
  <cellXfs count="21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" fontId="5" fillId="9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wrapText="1"/>
    </xf>
    <xf numFmtId="4" fontId="7" fillId="13" borderId="1" xfId="0" applyNumberFormat="1" applyFont="1" applyFill="1" applyBorder="1" applyAlignment="1">
      <alignment horizontal="right" wrapText="1"/>
    </xf>
    <xf numFmtId="4" fontId="7" fillId="13" borderId="1" xfId="0" applyNumberFormat="1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vertical="center" wrapText="1"/>
    </xf>
    <xf numFmtId="2" fontId="3" fillId="13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vertical="center" wrapText="1"/>
    </xf>
    <xf numFmtId="4" fontId="7" fillId="13" borderId="13" xfId="0" applyNumberFormat="1" applyFont="1" applyFill="1" applyBorder="1" applyAlignment="1">
      <alignment vertical="center" wrapText="1"/>
    </xf>
    <xf numFmtId="4" fontId="7" fillId="13" borderId="14" xfId="0" applyNumberFormat="1" applyFont="1" applyFill="1" applyBorder="1" applyAlignment="1">
      <alignment horizontal="right" vertical="center" wrapText="1"/>
    </xf>
    <xf numFmtId="4" fontId="7" fillId="13" borderId="1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2" borderId="9" xfId="0" applyNumberFormat="1" applyFont="1" applyFill="1" applyBorder="1" applyAlignment="1">
      <alignment horizontal="right" vertical="center" wrapText="1"/>
    </xf>
    <xf numFmtId="4" fontId="7" fillId="13" borderId="17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0" fontId="6" fillId="14" borderId="1" xfId="0" applyFont="1" applyFill="1" applyBorder="1"/>
    <xf numFmtId="0" fontId="4" fillId="14" borderId="1" xfId="0" applyFont="1" applyFill="1" applyBorder="1"/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wrapText="1"/>
    </xf>
    <xf numFmtId="0" fontId="6" fillId="14" borderId="1" xfId="0" applyFont="1" applyFill="1" applyBorder="1" applyAlignment="1">
      <alignment wrapText="1"/>
    </xf>
    <xf numFmtId="0" fontId="4" fillId="1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11" fillId="0" borderId="16" xfId="0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vertical="center" wrapText="1"/>
    </xf>
    <xf numFmtId="0" fontId="16" fillId="5" borderId="18" xfId="0" applyNumberFormat="1" applyFont="1" applyFill="1" applyBorder="1" applyAlignment="1">
      <alignment vertical="center" wrapText="1"/>
    </xf>
    <xf numFmtId="0" fontId="16" fillId="5" borderId="1" xfId="0" applyNumberFormat="1" applyFont="1" applyFill="1" applyBorder="1" applyAlignment="1">
      <alignment vertical="center" wrapText="1"/>
    </xf>
    <xf numFmtId="0" fontId="16" fillId="5" borderId="19" xfId="0" applyNumberFormat="1" applyFont="1" applyFill="1" applyBorder="1" applyAlignment="1">
      <alignment vertical="center" wrapText="1"/>
    </xf>
    <xf numFmtId="0" fontId="16" fillId="5" borderId="20" xfId="0" applyNumberFormat="1" applyFont="1" applyFill="1" applyBorder="1" applyAlignment="1">
      <alignment vertical="center" wrapText="1"/>
    </xf>
    <xf numFmtId="0" fontId="16" fillId="5" borderId="21" xfId="0" applyNumberFormat="1" applyFont="1" applyFill="1" applyBorder="1" applyAlignment="1">
      <alignment vertical="center" wrapText="1"/>
    </xf>
    <xf numFmtId="2" fontId="16" fillId="5" borderId="1" xfId="0" applyNumberFormat="1" applyFont="1" applyFill="1" applyBorder="1" applyAlignment="1">
      <alignment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4" fontId="4" fillId="5" borderId="23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vertical="center" wrapText="1"/>
    </xf>
    <xf numFmtId="0" fontId="16" fillId="5" borderId="24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vertical="center" wrapText="1"/>
    </xf>
    <xf numFmtId="0" fontId="16" fillId="5" borderId="2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4" fontId="3" fillId="15" borderId="1" xfId="0" applyNumberFormat="1" applyFont="1" applyFill="1" applyBorder="1" applyAlignment="1">
      <alignment horizontal="right" vertical="center" wrapText="1"/>
    </xf>
    <xf numFmtId="49" fontId="2" fillId="10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9" fontId="3" fillId="7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16" fillId="5" borderId="1" xfId="0" applyNumberFormat="1" applyFont="1" applyFill="1" applyBorder="1" applyAlignment="1">
      <alignment horizontal="right" vertical="center" wrapText="1"/>
    </xf>
    <xf numFmtId="2" fontId="16" fillId="5" borderId="1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13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5" fillId="14" borderId="7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7" fillId="12" borderId="9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left" vertical="center" wrapText="1"/>
    </xf>
    <xf numFmtId="2" fontId="17" fillId="4" borderId="17" xfId="0" applyNumberFormat="1" applyFont="1" applyFill="1" applyBorder="1" applyAlignment="1">
      <alignment horizontal="center" vertical="center" wrapText="1"/>
    </xf>
    <xf numFmtId="2" fontId="17" fillId="4" borderId="0" xfId="0" applyNumberFormat="1" applyFont="1" applyFill="1" applyBorder="1" applyAlignment="1">
      <alignment horizontal="center" vertical="center" wrapText="1"/>
    </xf>
    <xf numFmtId="2" fontId="17" fillId="4" borderId="26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wrapText="1"/>
    </xf>
    <xf numFmtId="0" fontId="7" fillId="13" borderId="6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A7" sqref="A7"/>
    </sheetView>
  </sheetViews>
  <sheetFormatPr defaultColWidth="9.21875" defaultRowHeight="13.8"/>
  <cols>
    <col min="1" max="13" width="9.21875" style="1"/>
    <col min="14" max="14" width="15.77734375" style="1" customWidth="1"/>
    <col min="15" max="16384" width="9.21875" style="1"/>
  </cols>
  <sheetData>
    <row r="1" spans="1:14">
      <c r="M1" s="134"/>
      <c r="N1" s="134" t="s">
        <v>44</v>
      </c>
    </row>
    <row r="2" spans="1:14">
      <c r="M2" s="134"/>
      <c r="N2" s="134"/>
    </row>
    <row r="3" spans="1:14" ht="15" customHeight="1">
      <c r="J3" s="183" t="s">
        <v>46</v>
      </c>
      <c r="K3" s="183"/>
      <c r="L3" s="183"/>
      <c r="M3" s="183"/>
      <c r="N3" s="183"/>
    </row>
    <row r="4" spans="1:14" ht="15.75" customHeight="1">
      <c r="J4" s="183"/>
      <c r="K4" s="183"/>
      <c r="L4" s="183"/>
      <c r="M4" s="183"/>
      <c r="N4" s="183"/>
    </row>
    <row r="5" spans="1:14" ht="15.75" customHeight="1">
      <c r="J5" s="78"/>
      <c r="K5" s="78"/>
      <c r="L5" s="78"/>
      <c r="M5" s="78"/>
      <c r="N5" s="78"/>
    </row>
    <row r="6" spans="1:14" ht="30" customHeight="1">
      <c r="A6" s="182" t="s">
        <v>330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>
      <c r="A9" s="80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>
      <c r="A10" s="81" t="s">
        <v>40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43.5" customHeight="1">
      <c r="A11" s="181" t="s">
        <v>41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>
      <c r="A12" s="82" t="s">
        <v>30</v>
      </c>
      <c r="B12" s="82"/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</sheetData>
  <mergeCells count="3">
    <mergeCell ref="A11:N11"/>
    <mergeCell ref="A6:N6"/>
    <mergeCell ref="J3:N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zoomScale="90" zoomScaleNormal="90" workbookViewId="0">
      <pane ySplit="2" topLeftCell="A27" activePane="bottomLeft" state="frozen"/>
      <selection pane="bottomLeft" activeCell="I15" sqref="I15"/>
    </sheetView>
  </sheetViews>
  <sheetFormatPr defaultColWidth="16.21875" defaultRowHeight="10.199999999999999"/>
  <cols>
    <col min="1" max="1" width="6.21875" style="110" customWidth="1"/>
    <col min="2" max="2" width="9.21875" style="21" customWidth="1"/>
    <col min="3" max="3" width="14.21875" style="7" customWidth="1"/>
    <col min="4" max="4" width="11.21875" style="11" customWidth="1"/>
    <col min="5" max="5" width="13.77734375" style="7" customWidth="1"/>
    <col min="6" max="6" width="12.77734375" style="21" customWidth="1"/>
    <col min="7" max="7" width="11.44140625" style="7" customWidth="1"/>
    <col min="8" max="8" width="11.77734375" style="23" customWidth="1"/>
    <col min="9" max="10" width="11.21875" style="23" customWidth="1"/>
    <col min="11" max="13" width="11.44140625" style="39" customWidth="1"/>
    <col min="14" max="14" width="9.44140625" style="7" customWidth="1"/>
    <col min="15" max="15" width="12.77734375" style="7" customWidth="1"/>
    <col min="16" max="16" width="9.21875" style="7" customWidth="1"/>
    <col min="17" max="17" width="8.5546875" style="7" customWidth="1"/>
    <col min="18" max="16384" width="16.21875" style="7"/>
  </cols>
  <sheetData>
    <row r="1" spans="1:17" ht="45" customHeight="1">
      <c r="A1" s="193" t="str">
        <f>Содержание!A9</f>
        <v>Раздел 1 Недвижимое имущество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</row>
    <row r="2" spans="1:17" ht="106.5" customHeight="1">
      <c r="A2" s="103" t="s">
        <v>1</v>
      </c>
      <c r="B2" s="18" t="s">
        <v>27</v>
      </c>
      <c r="C2" s="5" t="s">
        <v>2</v>
      </c>
      <c r="D2" s="5" t="s">
        <v>28</v>
      </c>
      <c r="E2" s="5" t="s">
        <v>3</v>
      </c>
      <c r="F2" s="18" t="s">
        <v>29</v>
      </c>
      <c r="G2" s="5" t="s">
        <v>4</v>
      </c>
      <c r="H2" s="22" t="s">
        <v>5</v>
      </c>
      <c r="I2" s="22" t="s">
        <v>6</v>
      </c>
      <c r="J2" s="22" t="s">
        <v>7</v>
      </c>
      <c r="K2" s="38" t="s">
        <v>8</v>
      </c>
      <c r="L2" s="38" t="s">
        <v>68</v>
      </c>
      <c r="M2" s="38" t="s">
        <v>69</v>
      </c>
      <c r="N2" s="5" t="s">
        <v>70</v>
      </c>
      <c r="O2" s="5" t="s">
        <v>115</v>
      </c>
      <c r="P2" s="5" t="s">
        <v>10</v>
      </c>
      <c r="Q2" s="5" t="s">
        <v>11</v>
      </c>
    </row>
    <row r="3" spans="1:17" s="37" customFormat="1">
      <c r="A3" s="196" t="s">
        <v>33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s="37" customFormat="1" ht="11.25" customHeight="1">
      <c r="A4" s="104">
        <v>1</v>
      </c>
      <c r="B4" s="191" t="s">
        <v>45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2"/>
    </row>
    <row r="5" spans="1:17" s="57" customFormat="1" ht="40.799999999999997">
      <c r="A5" s="105">
        <v>1</v>
      </c>
      <c r="B5" s="54" t="s">
        <v>269</v>
      </c>
      <c r="C5" s="3" t="s">
        <v>47</v>
      </c>
      <c r="D5" s="3" t="s">
        <v>48</v>
      </c>
      <c r="E5" s="35" t="s">
        <v>49</v>
      </c>
      <c r="F5" s="54" t="s">
        <v>261</v>
      </c>
      <c r="G5" s="35" t="s">
        <v>262</v>
      </c>
      <c r="H5" s="13">
        <v>36279</v>
      </c>
      <c r="I5" s="16">
        <v>36279</v>
      </c>
      <c r="J5" s="13">
        <v>0</v>
      </c>
      <c r="K5" s="55">
        <v>151307.16</v>
      </c>
      <c r="L5" s="169" t="s">
        <v>265</v>
      </c>
      <c r="M5" s="55" t="s">
        <v>264</v>
      </c>
      <c r="N5" s="56" t="s">
        <v>266</v>
      </c>
      <c r="O5" s="35" t="s">
        <v>266</v>
      </c>
      <c r="P5" s="35" t="s">
        <v>45</v>
      </c>
      <c r="Q5" s="35" t="s">
        <v>22</v>
      </c>
    </row>
    <row r="6" spans="1:17" s="57" customFormat="1" ht="58.5" customHeight="1">
      <c r="A6" s="105">
        <v>2</v>
      </c>
      <c r="B6" s="54" t="s">
        <v>271</v>
      </c>
      <c r="C6" s="3" t="s">
        <v>51</v>
      </c>
      <c r="D6" s="3" t="s">
        <v>48</v>
      </c>
      <c r="E6" s="35" t="s">
        <v>52</v>
      </c>
      <c r="F6" s="54" t="s">
        <v>53</v>
      </c>
      <c r="G6" s="35" t="s">
        <v>54</v>
      </c>
      <c r="H6" s="170">
        <v>25388</v>
      </c>
      <c r="I6" s="16">
        <v>25388</v>
      </c>
      <c r="J6" s="13">
        <v>0</v>
      </c>
      <c r="K6" s="55">
        <v>228812.76</v>
      </c>
      <c r="L6" s="169" t="s">
        <v>265</v>
      </c>
      <c r="M6" s="55" t="s">
        <v>71</v>
      </c>
      <c r="N6" s="56" t="s">
        <v>266</v>
      </c>
      <c r="O6" s="35" t="s">
        <v>266</v>
      </c>
      <c r="P6" s="35" t="s">
        <v>45</v>
      </c>
      <c r="Q6" s="35" t="s">
        <v>22</v>
      </c>
    </row>
    <row r="7" spans="1:17" s="57" customFormat="1" ht="63" customHeight="1">
      <c r="A7" s="105">
        <v>3</v>
      </c>
      <c r="B7" s="54" t="s">
        <v>50</v>
      </c>
      <c r="C7" s="3" t="s">
        <v>51</v>
      </c>
      <c r="D7" s="3" t="s">
        <v>48</v>
      </c>
      <c r="E7" s="35" t="s">
        <v>55</v>
      </c>
      <c r="F7" s="54" t="s">
        <v>56</v>
      </c>
      <c r="G7" s="35" t="s">
        <v>57</v>
      </c>
      <c r="H7" s="170">
        <v>26665</v>
      </c>
      <c r="I7" s="16">
        <v>26665</v>
      </c>
      <c r="J7" s="13">
        <f>H7-I7</f>
        <v>0</v>
      </c>
      <c r="K7" s="55">
        <v>192988.54</v>
      </c>
      <c r="L7" s="169" t="s">
        <v>265</v>
      </c>
      <c r="M7" s="55" t="s">
        <v>71</v>
      </c>
      <c r="N7" s="56" t="s">
        <v>266</v>
      </c>
      <c r="O7" s="35" t="s">
        <v>266</v>
      </c>
      <c r="P7" s="35" t="s">
        <v>45</v>
      </c>
      <c r="Q7" s="35" t="s">
        <v>22</v>
      </c>
    </row>
    <row r="8" spans="1:17" s="57" customFormat="1" ht="40.799999999999997">
      <c r="A8" s="105">
        <v>4</v>
      </c>
      <c r="B8" s="54" t="s">
        <v>58</v>
      </c>
      <c r="C8" s="3" t="s">
        <v>51</v>
      </c>
      <c r="D8" s="3" t="s">
        <v>48</v>
      </c>
      <c r="E8" s="35" t="s">
        <v>59</v>
      </c>
      <c r="F8" s="54" t="s">
        <v>60</v>
      </c>
      <c r="G8" s="35" t="s">
        <v>61</v>
      </c>
      <c r="H8" s="170">
        <v>55665</v>
      </c>
      <c r="I8" s="16">
        <v>55665</v>
      </c>
      <c r="J8" s="13">
        <v>0</v>
      </c>
      <c r="K8" s="55">
        <v>143183.91</v>
      </c>
      <c r="L8" s="169" t="s">
        <v>265</v>
      </c>
      <c r="M8" s="55" t="s">
        <v>71</v>
      </c>
      <c r="N8" s="56" t="s">
        <v>266</v>
      </c>
      <c r="O8" s="35" t="s">
        <v>266</v>
      </c>
      <c r="P8" s="35" t="s">
        <v>45</v>
      </c>
      <c r="Q8" s="35" t="s">
        <v>22</v>
      </c>
    </row>
    <row r="9" spans="1:17" s="57" customFormat="1" ht="40.799999999999997">
      <c r="A9" s="105">
        <v>5</v>
      </c>
      <c r="B9" s="54" t="s">
        <v>62</v>
      </c>
      <c r="C9" s="3" t="s">
        <v>51</v>
      </c>
      <c r="D9" s="3" t="s">
        <v>48</v>
      </c>
      <c r="E9" s="35" t="s">
        <v>63</v>
      </c>
      <c r="F9" s="54" t="s">
        <v>263</v>
      </c>
      <c r="G9" s="35" t="s">
        <v>270</v>
      </c>
      <c r="H9" s="170">
        <v>52287</v>
      </c>
      <c r="I9" s="16">
        <v>52287</v>
      </c>
      <c r="J9" s="13">
        <v>0</v>
      </c>
      <c r="K9" s="55">
        <v>259112.04</v>
      </c>
      <c r="L9" s="169" t="s">
        <v>265</v>
      </c>
      <c r="M9" s="55" t="s">
        <v>71</v>
      </c>
      <c r="N9" s="56" t="s">
        <v>266</v>
      </c>
      <c r="O9" s="35" t="s">
        <v>266</v>
      </c>
      <c r="P9" s="35" t="s">
        <v>45</v>
      </c>
      <c r="Q9" s="35" t="s">
        <v>22</v>
      </c>
    </row>
    <row r="10" spans="1:17" s="57" customFormat="1" ht="40.799999999999997">
      <c r="A10" s="105">
        <v>6</v>
      </c>
      <c r="B10" s="54" t="s">
        <v>64</v>
      </c>
      <c r="C10" s="3" t="s">
        <v>51</v>
      </c>
      <c r="D10" s="3" t="s">
        <v>48</v>
      </c>
      <c r="E10" s="35" t="s">
        <v>65</v>
      </c>
      <c r="F10" s="54" t="s">
        <v>66</v>
      </c>
      <c r="G10" s="35" t="s">
        <v>67</v>
      </c>
      <c r="H10" s="13">
        <v>168035</v>
      </c>
      <c r="I10" s="16">
        <v>168035</v>
      </c>
      <c r="J10" s="13">
        <f>H10-I10</f>
        <v>0</v>
      </c>
      <c r="K10" s="55">
        <v>373093.02</v>
      </c>
      <c r="L10" s="169" t="s">
        <v>265</v>
      </c>
      <c r="M10" s="55" t="s">
        <v>71</v>
      </c>
      <c r="N10" s="56" t="s">
        <v>266</v>
      </c>
      <c r="O10" s="35" t="s">
        <v>266</v>
      </c>
      <c r="P10" s="35" t="s">
        <v>45</v>
      </c>
      <c r="Q10" s="35" t="s">
        <v>22</v>
      </c>
    </row>
    <row r="11" spans="1:17" s="57" customFormat="1" ht="40.799999999999997">
      <c r="A11" s="105">
        <v>7</v>
      </c>
      <c r="B11" s="54" t="s">
        <v>72</v>
      </c>
      <c r="C11" s="3" t="s">
        <v>76</v>
      </c>
      <c r="D11" s="3" t="s">
        <v>73</v>
      </c>
      <c r="E11" s="35" t="s">
        <v>116</v>
      </c>
      <c r="F11" s="54" t="s">
        <v>34</v>
      </c>
      <c r="G11" s="35" t="s">
        <v>74</v>
      </c>
      <c r="H11" s="13">
        <v>189007.94</v>
      </c>
      <c r="I11" s="16">
        <v>122297.49</v>
      </c>
      <c r="J11" s="13">
        <f t="shared" ref="J11:J15" si="0">H11-I11</f>
        <v>66710.45</v>
      </c>
      <c r="K11" s="55">
        <v>0</v>
      </c>
      <c r="L11" s="169" t="s">
        <v>265</v>
      </c>
      <c r="M11" s="55" t="s">
        <v>71</v>
      </c>
      <c r="N11" s="56" t="s">
        <v>266</v>
      </c>
      <c r="O11" s="35" t="s">
        <v>266</v>
      </c>
      <c r="P11" s="35" t="s">
        <v>45</v>
      </c>
      <c r="Q11" s="35" t="s">
        <v>22</v>
      </c>
    </row>
    <row r="12" spans="1:17" s="57" customFormat="1" ht="40.799999999999997">
      <c r="A12" s="105">
        <v>8</v>
      </c>
      <c r="B12" s="54" t="s">
        <v>75</v>
      </c>
      <c r="C12" s="3" t="s">
        <v>77</v>
      </c>
      <c r="D12" s="3" t="s">
        <v>73</v>
      </c>
      <c r="E12" s="35" t="s">
        <v>116</v>
      </c>
      <c r="F12" s="54" t="s">
        <v>34</v>
      </c>
      <c r="G12" s="35" t="s">
        <v>74</v>
      </c>
      <c r="H12" s="13">
        <f>62125.39</f>
        <v>62125.39</v>
      </c>
      <c r="I12" s="16">
        <v>40199.42</v>
      </c>
      <c r="J12" s="13">
        <f t="shared" si="0"/>
        <v>21925.97</v>
      </c>
      <c r="K12" s="55">
        <v>0</v>
      </c>
      <c r="L12" s="169" t="s">
        <v>265</v>
      </c>
      <c r="M12" s="55" t="s">
        <v>71</v>
      </c>
      <c r="N12" s="56" t="s">
        <v>266</v>
      </c>
      <c r="O12" s="35" t="s">
        <v>266</v>
      </c>
      <c r="P12" s="35" t="s">
        <v>45</v>
      </c>
      <c r="Q12" s="35" t="s">
        <v>22</v>
      </c>
    </row>
    <row r="13" spans="1:17" s="57" customFormat="1" ht="40.799999999999997">
      <c r="A13" s="105">
        <v>9</v>
      </c>
      <c r="B13" s="54" t="s">
        <v>75</v>
      </c>
      <c r="C13" s="3" t="s">
        <v>78</v>
      </c>
      <c r="D13" s="3" t="s">
        <v>73</v>
      </c>
      <c r="E13" s="35" t="s">
        <v>116</v>
      </c>
      <c r="F13" s="54" t="s">
        <v>34</v>
      </c>
      <c r="G13" s="35" t="s">
        <v>74</v>
      </c>
      <c r="H13" s="13">
        <v>169493.66</v>
      </c>
      <c r="I13" s="16">
        <v>109670.51</v>
      </c>
      <c r="J13" s="13">
        <f t="shared" si="0"/>
        <v>59823.150000000009</v>
      </c>
      <c r="K13" s="55">
        <v>0</v>
      </c>
      <c r="L13" s="169" t="s">
        <v>265</v>
      </c>
      <c r="M13" s="55" t="s">
        <v>71</v>
      </c>
      <c r="N13" s="56" t="s">
        <v>266</v>
      </c>
      <c r="O13" s="35" t="s">
        <v>266</v>
      </c>
      <c r="P13" s="35" t="s">
        <v>45</v>
      </c>
      <c r="Q13" s="35" t="s">
        <v>22</v>
      </c>
    </row>
    <row r="14" spans="1:17" s="57" customFormat="1" ht="40.799999999999997">
      <c r="A14" s="105">
        <v>10</v>
      </c>
      <c r="B14" s="54" t="s">
        <v>75</v>
      </c>
      <c r="C14" s="3" t="s">
        <v>268</v>
      </c>
      <c r="D14" s="3" t="s">
        <v>73</v>
      </c>
      <c r="E14" s="35" t="s">
        <v>116</v>
      </c>
      <c r="F14" s="54" t="s">
        <v>34</v>
      </c>
      <c r="G14" s="35" t="s">
        <v>74</v>
      </c>
      <c r="H14" s="13">
        <v>638029.55000000005</v>
      </c>
      <c r="I14" s="16">
        <v>412840.59</v>
      </c>
      <c r="J14" s="13">
        <f t="shared" si="0"/>
        <v>225188.96000000002</v>
      </c>
      <c r="K14" s="55">
        <v>0</v>
      </c>
      <c r="L14" s="169" t="s">
        <v>265</v>
      </c>
      <c r="M14" s="55" t="s">
        <v>71</v>
      </c>
      <c r="N14" s="56" t="s">
        <v>266</v>
      </c>
      <c r="O14" s="35" t="s">
        <v>266</v>
      </c>
      <c r="P14" s="35" t="s">
        <v>45</v>
      </c>
      <c r="Q14" s="35" t="s">
        <v>22</v>
      </c>
    </row>
    <row r="15" spans="1:17" s="57" customFormat="1" ht="40.200000000000003" customHeight="1">
      <c r="A15" s="105">
        <v>11</v>
      </c>
      <c r="B15" s="54" t="s">
        <v>272</v>
      </c>
      <c r="C15" s="3" t="s">
        <v>81</v>
      </c>
      <c r="D15" s="3" t="s">
        <v>297</v>
      </c>
      <c r="E15" s="172" t="s">
        <v>117</v>
      </c>
      <c r="F15" s="19"/>
      <c r="G15" s="35" t="s">
        <v>82</v>
      </c>
      <c r="H15" s="13">
        <v>4275</v>
      </c>
      <c r="I15" s="16">
        <v>4275</v>
      </c>
      <c r="J15" s="13">
        <f t="shared" si="0"/>
        <v>0</v>
      </c>
      <c r="K15" s="55">
        <v>0</v>
      </c>
      <c r="L15" s="169" t="s">
        <v>265</v>
      </c>
      <c r="M15" s="168" t="s">
        <v>83</v>
      </c>
      <c r="N15" s="56" t="s">
        <v>266</v>
      </c>
      <c r="O15" s="35" t="s">
        <v>266</v>
      </c>
      <c r="P15" s="35" t="s">
        <v>45</v>
      </c>
      <c r="Q15" s="35" t="s">
        <v>22</v>
      </c>
    </row>
    <row r="16" spans="1:17" s="57" customFormat="1">
      <c r="A16" s="106" t="s">
        <v>23</v>
      </c>
      <c r="B16" s="58"/>
      <c r="C16" s="59"/>
      <c r="D16" s="59"/>
      <c r="E16" s="59"/>
      <c r="F16" s="60"/>
      <c r="G16" s="61"/>
      <c r="H16" s="62">
        <f>SUM(H5:H15)</f>
        <v>1427250.54</v>
      </c>
      <c r="I16" s="62">
        <f>SUM(I5:I15)</f>
        <v>1053602.01</v>
      </c>
      <c r="J16" s="62">
        <f>SUM(J5:J15)</f>
        <v>373648.53</v>
      </c>
      <c r="K16" s="55"/>
      <c r="L16" s="55"/>
      <c r="M16" s="55"/>
      <c r="N16" s="59"/>
      <c r="O16" s="59"/>
      <c r="P16" s="59"/>
      <c r="Q16" s="59"/>
    </row>
    <row r="17" spans="1:29" s="57" customFormat="1" ht="12" customHeight="1">
      <c r="A17" s="107"/>
      <c r="B17" s="63"/>
      <c r="C17" s="64"/>
      <c r="D17" s="64"/>
      <c r="E17" s="64"/>
      <c r="F17" s="63"/>
      <c r="G17" s="64"/>
      <c r="H17" s="65"/>
      <c r="I17" s="65"/>
      <c r="J17" s="65"/>
      <c r="K17" s="66"/>
      <c r="L17" s="66"/>
      <c r="M17" s="66"/>
      <c r="N17" s="67"/>
      <c r="O17" s="64"/>
      <c r="P17" s="64"/>
      <c r="Q17" s="68"/>
    </row>
    <row r="18" spans="1:29" s="10" customFormat="1">
      <c r="A18" s="109"/>
      <c r="B18" s="191" t="s">
        <v>24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2"/>
    </row>
    <row r="19" spans="1:29" s="37" customFormat="1" ht="63" customHeight="1">
      <c r="A19" s="146">
        <v>12</v>
      </c>
      <c r="B19" s="19" t="s">
        <v>118</v>
      </c>
      <c r="C19" s="3" t="s">
        <v>119</v>
      </c>
      <c r="D19" s="3" t="s">
        <v>298</v>
      </c>
      <c r="E19" s="35" t="s">
        <v>267</v>
      </c>
      <c r="F19" s="19" t="s">
        <v>266</v>
      </c>
      <c r="G19" s="35" t="s">
        <v>266</v>
      </c>
      <c r="H19" s="14">
        <v>2299813</v>
      </c>
      <c r="I19" s="50">
        <v>0</v>
      </c>
      <c r="J19" s="13">
        <f t="shared" ref="J19" si="1">H19-I19</f>
        <v>2299813</v>
      </c>
      <c r="K19" s="38">
        <v>0</v>
      </c>
      <c r="L19" s="38" t="s">
        <v>266</v>
      </c>
      <c r="M19" s="38" t="s">
        <v>266</v>
      </c>
      <c r="N19" s="36" t="s">
        <v>266</v>
      </c>
      <c r="O19" s="36" t="s">
        <v>266</v>
      </c>
      <c r="P19" s="36" t="s">
        <v>45</v>
      </c>
      <c r="Q19" s="36" t="s">
        <v>22</v>
      </c>
    </row>
    <row r="20" spans="1:29" s="75" customFormat="1">
      <c r="A20" s="185" t="s">
        <v>23</v>
      </c>
      <c r="B20" s="186"/>
      <c r="C20" s="122"/>
      <c r="D20" s="122"/>
      <c r="E20" s="122"/>
      <c r="F20" s="123"/>
      <c r="G20" s="41"/>
      <c r="H20" s="40">
        <f>SUM(H19:H19)</f>
        <v>2299813</v>
      </c>
      <c r="I20" s="40">
        <f>SUM(I19:I19)</f>
        <v>0</v>
      </c>
      <c r="J20" s="124">
        <f>SUM(J19:J19)</f>
        <v>2299813</v>
      </c>
      <c r="K20" s="101"/>
      <c r="L20" s="135"/>
      <c r="M20" s="135"/>
      <c r="N20" s="122"/>
      <c r="O20" s="122"/>
      <c r="P20" s="122"/>
      <c r="Q20" s="125"/>
    </row>
    <row r="21" spans="1:29" s="37" customFormat="1" ht="31.5" customHeight="1" thickBot="1">
      <c r="A21" s="184" t="s">
        <v>38</v>
      </c>
      <c r="B21" s="184"/>
      <c r="C21" s="184"/>
      <c r="D21" s="98" t="s">
        <v>39</v>
      </c>
      <c r="E21" s="99"/>
      <c r="F21" s="100" t="s">
        <v>31</v>
      </c>
      <c r="G21" s="126"/>
      <c r="H21" s="121">
        <f>H16+H20</f>
        <v>3727063.54</v>
      </c>
      <c r="I21" s="119">
        <f>I16+I20</f>
        <v>1053602.01</v>
      </c>
      <c r="J21" s="119">
        <f>J16+J20</f>
        <v>2673461.5300000003</v>
      </c>
      <c r="K21" s="120"/>
      <c r="L21" s="136"/>
      <c r="M21" s="136"/>
      <c r="N21" s="102"/>
      <c r="O21" s="98"/>
      <c r="P21" s="98"/>
      <c r="Q21" s="98"/>
    </row>
    <row r="22" spans="1:29" s="37" customFormat="1" ht="0.6" customHeight="1">
      <c r="A22" s="199" t="s">
        <v>32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1"/>
    </row>
    <row r="23" spans="1:29" s="77" customFormat="1" ht="15.6">
      <c r="A23" s="187" t="s">
        <v>25</v>
      </c>
      <c r="B23" s="188"/>
      <c r="C23" s="188"/>
      <c r="D23" s="188"/>
      <c r="E23" s="188"/>
      <c r="F23" s="188"/>
      <c r="G23" s="188"/>
      <c r="H23" s="189"/>
      <c r="I23" s="189"/>
      <c r="J23" s="189"/>
      <c r="K23" s="189"/>
      <c r="L23" s="189"/>
      <c r="M23" s="189"/>
      <c r="N23" s="188"/>
      <c r="O23" s="188"/>
      <c r="P23" s="188"/>
      <c r="Q23" s="190"/>
    </row>
    <row r="24" spans="1:29" s="76" customFormat="1" ht="38.25" customHeight="1">
      <c r="A24" s="138"/>
      <c r="B24" s="139"/>
      <c r="C24" s="140"/>
      <c r="D24" s="141" t="s">
        <v>35</v>
      </c>
      <c r="E24" s="139"/>
      <c r="F24" s="142" t="s">
        <v>36</v>
      </c>
      <c r="G24" s="142"/>
      <c r="H24" s="140"/>
      <c r="I24" s="140"/>
      <c r="J24" s="140"/>
      <c r="K24" s="143" t="s">
        <v>37</v>
      </c>
      <c r="L24" s="143"/>
      <c r="M24" s="143"/>
      <c r="N24" s="140"/>
      <c r="O24" s="140"/>
      <c r="P24" s="139"/>
      <c r="Q24" s="144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</row>
    <row r="25" spans="1:29" ht="40.799999999999997">
      <c r="A25" s="108">
        <v>13</v>
      </c>
      <c r="B25" s="19" t="s">
        <v>299</v>
      </c>
      <c r="C25" s="36" t="s">
        <v>86</v>
      </c>
      <c r="D25" s="36" t="s">
        <v>87</v>
      </c>
      <c r="E25" s="36" t="s">
        <v>109</v>
      </c>
      <c r="F25" s="19" t="s">
        <v>84</v>
      </c>
      <c r="G25" s="36" t="s">
        <v>280</v>
      </c>
      <c r="H25" s="17">
        <v>11136.26</v>
      </c>
      <c r="I25" s="17">
        <v>0</v>
      </c>
      <c r="J25" s="17">
        <v>11136.26</v>
      </c>
      <c r="K25" s="38">
        <v>11136.26</v>
      </c>
      <c r="L25" s="171" t="s">
        <v>281</v>
      </c>
      <c r="M25" s="38" t="s">
        <v>85</v>
      </c>
      <c r="N25" s="137" t="s">
        <v>266</v>
      </c>
      <c r="O25" s="36" t="s">
        <v>266</v>
      </c>
      <c r="P25" s="35" t="s">
        <v>45</v>
      </c>
      <c r="Q25" s="36" t="s">
        <v>22</v>
      </c>
    </row>
    <row r="26" spans="1:29" ht="40.799999999999997">
      <c r="A26" s="108">
        <v>14</v>
      </c>
      <c r="B26" s="19" t="s">
        <v>300</v>
      </c>
      <c r="C26" s="36" t="s">
        <v>86</v>
      </c>
      <c r="D26" s="36" t="s">
        <v>87</v>
      </c>
      <c r="E26" s="36" t="s">
        <v>110</v>
      </c>
      <c r="F26" s="19" t="s">
        <v>88</v>
      </c>
      <c r="G26" s="36" t="s">
        <v>279</v>
      </c>
      <c r="H26" s="17">
        <v>3611.76</v>
      </c>
      <c r="I26" s="17">
        <v>0</v>
      </c>
      <c r="J26" s="17">
        <v>3611.76</v>
      </c>
      <c r="K26" s="38">
        <v>3611.76</v>
      </c>
      <c r="L26" s="171" t="s">
        <v>281</v>
      </c>
      <c r="M26" s="38" t="s">
        <v>89</v>
      </c>
      <c r="N26" s="137" t="s">
        <v>266</v>
      </c>
      <c r="O26" s="36" t="s">
        <v>266</v>
      </c>
      <c r="P26" s="35" t="s">
        <v>45</v>
      </c>
      <c r="Q26" s="36" t="s">
        <v>22</v>
      </c>
    </row>
    <row r="27" spans="1:29" ht="40.799999999999997">
      <c r="A27" s="108">
        <v>15</v>
      </c>
      <c r="B27" s="19" t="s">
        <v>301</v>
      </c>
      <c r="C27" s="36" t="s">
        <v>86</v>
      </c>
      <c r="D27" s="36" t="s">
        <v>87</v>
      </c>
      <c r="E27" s="36" t="s">
        <v>109</v>
      </c>
      <c r="F27" s="19" t="s">
        <v>90</v>
      </c>
      <c r="G27" s="36" t="s">
        <v>284</v>
      </c>
      <c r="H27" s="17">
        <v>1203.92</v>
      </c>
      <c r="I27" s="17">
        <v>0</v>
      </c>
      <c r="J27" s="17">
        <v>1203.92</v>
      </c>
      <c r="K27" s="38">
        <v>1203.92</v>
      </c>
      <c r="L27" s="171" t="s">
        <v>281</v>
      </c>
      <c r="M27" s="38" t="s">
        <v>94</v>
      </c>
      <c r="N27" s="137" t="s">
        <v>266</v>
      </c>
      <c r="O27" s="36" t="s">
        <v>266</v>
      </c>
      <c r="P27" s="35" t="s">
        <v>45</v>
      </c>
      <c r="Q27" s="36" t="s">
        <v>22</v>
      </c>
    </row>
    <row r="28" spans="1:29" ht="40.799999999999997">
      <c r="A28" s="108">
        <v>16</v>
      </c>
      <c r="B28" s="19" t="s">
        <v>302</v>
      </c>
      <c r="C28" s="36" t="s">
        <v>86</v>
      </c>
      <c r="D28" s="36" t="s">
        <v>87</v>
      </c>
      <c r="E28" s="36" t="s">
        <v>91</v>
      </c>
      <c r="F28" s="19" t="s">
        <v>92</v>
      </c>
      <c r="G28" s="36" t="s">
        <v>273</v>
      </c>
      <c r="H28" s="17">
        <v>3310.78</v>
      </c>
      <c r="I28" s="17">
        <v>0</v>
      </c>
      <c r="J28" s="17">
        <v>3310.78</v>
      </c>
      <c r="K28" s="38">
        <v>3310.78</v>
      </c>
      <c r="L28" s="171" t="s">
        <v>290</v>
      </c>
      <c r="M28" s="38" t="s">
        <v>93</v>
      </c>
      <c r="N28" s="137" t="s">
        <v>266</v>
      </c>
      <c r="O28" s="36" t="s">
        <v>266</v>
      </c>
      <c r="P28" s="35" t="s">
        <v>45</v>
      </c>
      <c r="Q28" s="36" t="s">
        <v>22</v>
      </c>
    </row>
    <row r="29" spans="1:29" ht="40.799999999999997">
      <c r="A29" s="108">
        <v>17</v>
      </c>
      <c r="B29" s="19" t="s">
        <v>303</v>
      </c>
      <c r="C29" s="36" t="s">
        <v>86</v>
      </c>
      <c r="D29" s="36" t="s">
        <v>97</v>
      </c>
      <c r="E29" s="36" t="s">
        <v>111</v>
      </c>
      <c r="F29" s="19" t="s">
        <v>98</v>
      </c>
      <c r="G29" s="36" t="s">
        <v>288</v>
      </c>
      <c r="H29" s="17">
        <v>1</v>
      </c>
      <c r="I29" s="17">
        <v>0</v>
      </c>
      <c r="J29" s="17">
        <v>1</v>
      </c>
      <c r="K29" s="38">
        <v>1</v>
      </c>
      <c r="L29" s="171" t="s">
        <v>289</v>
      </c>
      <c r="M29" s="38" t="s">
        <v>99</v>
      </c>
      <c r="N29" s="137" t="s">
        <v>266</v>
      </c>
      <c r="O29" s="36" t="s">
        <v>266</v>
      </c>
      <c r="P29" s="35" t="s">
        <v>45</v>
      </c>
      <c r="Q29" s="36" t="s">
        <v>22</v>
      </c>
    </row>
    <row r="30" spans="1:29" ht="40.799999999999997">
      <c r="A30" s="108">
        <v>18</v>
      </c>
      <c r="B30" s="19" t="s">
        <v>304</v>
      </c>
      <c r="C30" s="36" t="s">
        <v>86</v>
      </c>
      <c r="D30" s="36" t="s">
        <v>100</v>
      </c>
      <c r="E30" s="36" t="s">
        <v>112</v>
      </c>
      <c r="F30" s="19" t="s">
        <v>101</v>
      </c>
      <c r="G30" s="36" t="s">
        <v>287</v>
      </c>
      <c r="H30" s="17">
        <v>1060647.8400000001</v>
      </c>
      <c r="I30" s="17">
        <v>0</v>
      </c>
      <c r="J30" s="17">
        <v>1060647.8400000001</v>
      </c>
      <c r="K30" s="38">
        <v>1060647.8400000001</v>
      </c>
      <c r="L30" s="171" t="s">
        <v>286</v>
      </c>
      <c r="M30" s="38" t="s">
        <v>102</v>
      </c>
      <c r="N30" s="137" t="s">
        <v>266</v>
      </c>
      <c r="O30" s="36" t="s">
        <v>266</v>
      </c>
      <c r="P30" s="35" t="s">
        <v>45</v>
      </c>
      <c r="Q30" s="36" t="s">
        <v>22</v>
      </c>
    </row>
    <row r="31" spans="1:29" ht="40.799999999999997">
      <c r="A31" s="108">
        <v>19</v>
      </c>
      <c r="B31" s="19" t="s">
        <v>305</v>
      </c>
      <c r="C31" s="36" t="s">
        <v>86</v>
      </c>
      <c r="D31" s="36" t="s">
        <v>100</v>
      </c>
      <c r="E31" s="36" t="s">
        <v>113</v>
      </c>
      <c r="F31" s="19" t="s">
        <v>103</v>
      </c>
      <c r="G31" s="36" t="s">
        <v>285</v>
      </c>
      <c r="H31" s="17">
        <v>340316.48</v>
      </c>
      <c r="I31" s="17">
        <v>0</v>
      </c>
      <c r="J31" s="17">
        <v>340316.48</v>
      </c>
      <c r="K31" s="38">
        <v>340316.48</v>
      </c>
      <c r="L31" s="171" t="s">
        <v>286</v>
      </c>
      <c r="M31" s="38" t="s">
        <v>104</v>
      </c>
      <c r="N31" s="137" t="s">
        <v>266</v>
      </c>
      <c r="O31" s="36" t="s">
        <v>266</v>
      </c>
      <c r="P31" s="35" t="s">
        <v>45</v>
      </c>
      <c r="Q31" s="36" t="s">
        <v>22</v>
      </c>
    </row>
    <row r="32" spans="1:29" ht="40.799999999999997">
      <c r="A32" s="108">
        <v>20</v>
      </c>
      <c r="B32" s="19" t="s">
        <v>306</v>
      </c>
      <c r="C32" s="36" t="s">
        <v>86</v>
      </c>
      <c r="D32" s="36" t="s">
        <v>105</v>
      </c>
      <c r="E32" s="36" t="s">
        <v>114</v>
      </c>
      <c r="F32" s="19" t="s">
        <v>106</v>
      </c>
      <c r="G32" s="36" t="s">
        <v>282</v>
      </c>
      <c r="H32" s="17">
        <v>225301.68</v>
      </c>
      <c r="I32" s="17">
        <v>0</v>
      </c>
      <c r="J32" s="17">
        <v>225301.68</v>
      </c>
      <c r="K32" s="38">
        <v>225301.68</v>
      </c>
      <c r="L32" s="171" t="s">
        <v>283</v>
      </c>
      <c r="M32" s="38" t="s">
        <v>107</v>
      </c>
      <c r="N32" s="137" t="s">
        <v>266</v>
      </c>
      <c r="O32" s="36" t="s">
        <v>266</v>
      </c>
      <c r="P32" s="36" t="s">
        <v>45</v>
      </c>
      <c r="Q32" s="36" t="s">
        <v>22</v>
      </c>
    </row>
    <row r="33" spans="1:17" ht="40.799999999999997">
      <c r="A33" s="108">
        <v>21</v>
      </c>
      <c r="B33" s="19" t="s">
        <v>307</v>
      </c>
      <c r="C33" s="36" t="s">
        <v>86</v>
      </c>
      <c r="D33" s="36" t="s">
        <v>223</v>
      </c>
      <c r="E33" s="36" t="s">
        <v>224</v>
      </c>
      <c r="F33" s="19" t="s">
        <v>225</v>
      </c>
      <c r="G33" s="36" t="s">
        <v>291</v>
      </c>
      <c r="H33" s="17">
        <v>569289.6</v>
      </c>
      <c r="I33" s="17">
        <v>0</v>
      </c>
      <c r="J33" s="17">
        <v>569289.6</v>
      </c>
      <c r="K33" s="38">
        <v>569289.6</v>
      </c>
      <c r="L33" s="171" t="s">
        <v>293</v>
      </c>
      <c r="M33" s="38" t="s">
        <v>292</v>
      </c>
      <c r="N33" s="137" t="s">
        <v>266</v>
      </c>
      <c r="O33" s="36" t="s">
        <v>266</v>
      </c>
      <c r="P33" s="36" t="s">
        <v>45</v>
      </c>
      <c r="Q33" s="36" t="s">
        <v>108</v>
      </c>
    </row>
    <row r="34" spans="1:17" s="37" customFormat="1" ht="45" customHeight="1">
      <c r="A34" s="108">
        <v>22</v>
      </c>
      <c r="B34" s="19" t="s">
        <v>308</v>
      </c>
      <c r="C34" s="36" t="s">
        <v>86</v>
      </c>
      <c r="D34" s="36" t="s">
        <v>105</v>
      </c>
      <c r="E34" s="36" t="s">
        <v>257</v>
      </c>
      <c r="F34" s="19" t="s">
        <v>258</v>
      </c>
      <c r="G34" s="36" t="s">
        <v>276</v>
      </c>
      <c r="H34" s="17">
        <v>3396.75</v>
      </c>
      <c r="I34" s="17">
        <v>0</v>
      </c>
      <c r="J34" s="17">
        <v>3396.75</v>
      </c>
      <c r="K34" s="38">
        <v>3396.75</v>
      </c>
      <c r="L34" s="171" t="s">
        <v>277</v>
      </c>
      <c r="M34" s="38" t="s">
        <v>278</v>
      </c>
      <c r="N34" s="137" t="s">
        <v>266</v>
      </c>
      <c r="O34" s="36" t="s">
        <v>266</v>
      </c>
      <c r="P34" s="36" t="s">
        <v>45</v>
      </c>
      <c r="Q34" s="36" t="s">
        <v>22</v>
      </c>
    </row>
    <row r="35" spans="1:17" ht="40.799999999999997">
      <c r="A35" s="108">
        <v>23</v>
      </c>
      <c r="B35" s="19" t="s">
        <v>309</v>
      </c>
      <c r="C35" s="36" t="s">
        <v>86</v>
      </c>
      <c r="D35" s="36" t="s">
        <v>226</v>
      </c>
      <c r="E35" s="36" t="s">
        <v>227</v>
      </c>
      <c r="F35" s="19" t="s">
        <v>228</v>
      </c>
      <c r="G35" s="36" t="s">
        <v>294</v>
      </c>
      <c r="H35" s="17">
        <v>13551219.18</v>
      </c>
      <c r="I35" s="17">
        <v>0</v>
      </c>
      <c r="J35" s="17">
        <v>13551219.18</v>
      </c>
      <c r="K35" s="38">
        <v>13551219.18</v>
      </c>
      <c r="L35" s="171" t="s">
        <v>295</v>
      </c>
      <c r="M35" s="38" t="s">
        <v>296</v>
      </c>
      <c r="N35" s="137" t="s">
        <v>266</v>
      </c>
      <c r="O35" s="36" t="s">
        <v>266</v>
      </c>
      <c r="P35" s="36" t="s">
        <v>45</v>
      </c>
      <c r="Q35" s="36" t="s">
        <v>108</v>
      </c>
    </row>
    <row r="36" spans="1:17" s="37" customFormat="1" ht="53.55" customHeight="1">
      <c r="A36" s="108">
        <v>24</v>
      </c>
      <c r="B36" s="19" t="s">
        <v>310</v>
      </c>
      <c r="C36" s="36" t="s">
        <v>86</v>
      </c>
      <c r="D36" s="36" t="s">
        <v>229</v>
      </c>
      <c r="E36" s="36" t="s">
        <v>230</v>
      </c>
      <c r="F36" s="19" t="s">
        <v>95</v>
      </c>
      <c r="G36" s="36" t="s">
        <v>274</v>
      </c>
      <c r="H36" s="17">
        <v>1</v>
      </c>
      <c r="I36" s="17">
        <v>0</v>
      </c>
      <c r="J36" s="17">
        <v>1</v>
      </c>
      <c r="K36" s="38">
        <v>1</v>
      </c>
      <c r="L36" s="171" t="s">
        <v>275</v>
      </c>
      <c r="M36" s="38" t="s">
        <v>96</v>
      </c>
      <c r="N36" s="137" t="s">
        <v>266</v>
      </c>
      <c r="O36" s="36" t="s">
        <v>266</v>
      </c>
      <c r="P36" s="36" t="s">
        <v>45</v>
      </c>
      <c r="Q36" s="36" t="s">
        <v>22</v>
      </c>
    </row>
    <row r="37" spans="1:17">
      <c r="K37" s="39">
        <f>SUM(K25:K36)</f>
        <v>15769436.25</v>
      </c>
    </row>
  </sheetData>
  <mergeCells count="8">
    <mergeCell ref="A21:C21"/>
    <mergeCell ref="A20:B20"/>
    <mergeCell ref="A23:Q23"/>
    <mergeCell ref="B18:Q18"/>
    <mergeCell ref="A1:Q1"/>
    <mergeCell ref="B4:Q4"/>
    <mergeCell ref="A3:Q3"/>
    <mergeCell ref="A22:Q22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5"/>
  <sheetViews>
    <sheetView workbookViewId="0">
      <pane ySplit="2" topLeftCell="A72" activePane="bottomLeft" state="frozen"/>
      <selection pane="bottomLeft" activeCell="C61" sqref="C61"/>
    </sheetView>
  </sheetViews>
  <sheetFormatPr defaultColWidth="9.21875" defaultRowHeight="10.199999999999999"/>
  <cols>
    <col min="1" max="1" width="7.77734375" style="9" customWidth="1"/>
    <col min="2" max="2" width="9.21875" style="44"/>
    <col min="3" max="3" width="25" style="31" customWidth="1"/>
    <col min="4" max="4" width="11.109375" style="34" customWidth="1"/>
    <col min="5" max="5" width="10.21875" style="34" customWidth="1"/>
    <col min="6" max="6" width="9.109375" style="34" customWidth="1"/>
    <col min="7" max="7" width="12" style="34" customWidth="1"/>
    <col min="8" max="8" width="12.77734375" style="34" customWidth="1"/>
    <col min="9" max="9" width="8.33203125" style="9" customWidth="1"/>
    <col min="10" max="10" width="8" style="9" customWidth="1"/>
    <col min="11" max="11" width="18" style="9" customWidth="1"/>
    <col min="12" max="16384" width="9.21875" style="9"/>
  </cols>
  <sheetData>
    <row r="1" spans="1:33" ht="33.75" customHeight="1">
      <c r="A1" s="208" t="str">
        <f>Содержание!A10</f>
        <v>Раздел 2 Движимое имущество</v>
      </c>
      <c r="B1" s="209"/>
      <c r="C1" s="209"/>
      <c r="D1" s="209"/>
      <c r="E1" s="209"/>
      <c r="F1" s="209"/>
      <c r="G1" s="210"/>
      <c r="H1" s="210"/>
      <c r="I1" s="209"/>
      <c r="J1" s="209"/>
      <c r="K1" s="209"/>
      <c r="L1" s="211"/>
    </row>
    <row r="2" spans="1:33" ht="87.75" customHeight="1">
      <c r="A2" s="111" t="s">
        <v>1</v>
      </c>
      <c r="B2" s="112" t="s">
        <v>26</v>
      </c>
      <c r="C2" s="113" t="s">
        <v>12</v>
      </c>
      <c r="D2" s="114" t="s">
        <v>5</v>
      </c>
      <c r="E2" s="114" t="s">
        <v>6</v>
      </c>
      <c r="F2" s="114" t="s">
        <v>7</v>
      </c>
      <c r="G2" s="174" t="s">
        <v>311</v>
      </c>
      <c r="H2" s="174" t="s">
        <v>69</v>
      </c>
      <c r="I2" s="111" t="s">
        <v>9</v>
      </c>
      <c r="J2" s="111" t="s">
        <v>13</v>
      </c>
      <c r="K2" s="111" t="s">
        <v>10</v>
      </c>
      <c r="L2" s="111" t="s">
        <v>14</v>
      </c>
    </row>
    <row r="3" spans="1:33" s="69" customFormat="1" ht="14.25" customHeight="1">
      <c r="A3" s="204" t="s">
        <v>45</v>
      </c>
      <c r="B3" s="205"/>
      <c r="C3" s="205"/>
      <c r="D3" s="205"/>
      <c r="E3" s="205"/>
      <c r="F3" s="205"/>
      <c r="G3" s="206"/>
      <c r="H3" s="206"/>
      <c r="I3" s="205"/>
      <c r="J3" s="205"/>
      <c r="K3" s="205"/>
      <c r="L3" s="207"/>
    </row>
    <row r="4" spans="1:33" s="69" customFormat="1" ht="20.399999999999999">
      <c r="A4" s="2">
        <f>IF(ISBLANK(B4),"",COUNTA($B$4:B4))</f>
        <v>1</v>
      </c>
      <c r="B4" s="20" t="s">
        <v>120</v>
      </c>
      <c r="C4" s="28" t="s">
        <v>80</v>
      </c>
      <c r="D4" s="70">
        <v>382000</v>
      </c>
      <c r="E4" s="14">
        <v>382000</v>
      </c>
      <c r="F4" s="15">
        <v>0</v>
      </c>
      <c r="G4" s="177" t="s">
        <v>326</v>
      </c>
      <c r="H4" s="170" t="s">
        <v>327</v>
      </c>
      <c r="I4" s="6" t="s">
        <v>266</v>
      </c>
      <c r="J4" s="2" t="s">
        <v>266</v>
      </c>
      <c r="K4" s="2" t="s">
        <v>45</v>
      </c>
      <c r="L4" s="2" t="s">
        <v>22</v>
      </c>
    </row>
    <row r="5" spans="1:33" s="69" customFormat="1" ht="20.399999999999999">
      <c r="A5" s="2">
        <v>2</v>
      </c>
      <c r="B5" s="20" t="s">
        <v>121</v>
      </c>
      <c r="C5" s="28" t="s">
        <v>122</v>
      </c>
      <c r="D5" s="70">
        <v>98831.11</v>
      </c>
      <c r="E5" s="14">
        <v>98831.11</v>
      </c>
      <c r="F5" s="15">
        <f t="shared" ref="F5:F23" si="0">D5-E5</f>
        <v>0</v>
      </c>
      <c r="G5" s="177" t="s">
        <v>265</v>
      </c>
      <c r="H5" s="170" t="s">
        <v>264</v>
      </c>
      <c r="I5" s="6" t="s">
        <v>266</v>
      </c>
      <c r="J5" s="2" t="s">
        <v>266</v>
      </c>
      <c r="K5" s="2" t="s">
        <v>45</v>
      </c>
      <c r="L5" s="2" t="s">
        <v>22</v>
      </c>
    </row>
    <row r="6" spans="1:33" s="69" customFormat="1" ht="20.399999999999999">
      <c r="A6" s="2">
        <v>3</v>
      </c>
      <c r="B6" s="20" t="s">
        <v>123</v>
      </c>
      <c r="C6" s="28" t="s">
        <v>124</v>
      </c>
      <c r="D6" s="70">
        <v>123298.4</v>
      </c>
      <c r="E6" s="14">
        <v>123298.4</v>
      </c>
      <c r="F6" s="15">
        <f t="shared" si="0"/>
        <v>0</v>
      </c>
      <c r="G6" s="177" t="s">
        <v>265</v>
      </c>
      <c r="H6" s="170" t="s">
        <v>264</v>
      </c>
      <c r="I6" s="6" t="s">
        <v>266</v>
      </c>
      <c r="J6" s="2" t="s">
        <v>266</v>
      </c>
      <c r="K6" s="2" t="s">
        <v>45</v>
      </c>
      <c r="L6" s="2" t="s">
        <v>22</v>
      </c>
    </row>
    <row r="7" spans="1:33" s="69" customFormat="1" ht="20.399999999999999">
      <c r="A7" s="2">
        <v>4</v>
      </c>
      <c r="B7" s="20" t="s">
        <v>125</v>
      </c>
      <c r="C7" s="28" t="s">
        <v>126</v>
      </c>
      <c r="D7" s="70">
        <v>6870</v>
      </c>
      <c r="E7" s="14">
        <v>6870</v>
      </c>
      <c r="F7" s="15">
        <f t="shared" si="0"/>
        <v>0</v>
      </c>
      <c r="G7" s="177" t="s">
        <v>265</v>
      </c>
      <c r="H7" s="170" t="s">
        <v>264</v>
      </c>
      <c r="I7" s="6" t="s">
        <v>266</v>
      </c>
      <c r="J7" s="2" t="s">
        <v>266</v>
      </c>
      <c r="K7" s="2" t="s">
        <v>45</v>
      </c>
      <c r="L7" s="2" t="s">
        <v>22</v>
      </c>
    </row>
    <row r="8" spans="1:33" s="69" customFormat="1" ht="27" customHeight="1">
      <c r="A8" s="2">
        <v>5</v>
      </c>
      <c r="B8" s="20" t="s">
        <v>255</v>
      </c>
      <c r="C8" s="28" t="s">
        <v>256</v>
      </c>
      <c r="D8" s="70">
        <v>81000</v>
      </c>
      <c r="E8" s="14">
        <v>81000</v>
      </c>
      <c r="F8" s="15">
        <f t="shared" si="0"/>
        <v>0</v>
      </c>
      <c r="G8" s="177" t="s">
        <v>324</v>
      </c>
      <c r="H8" s="15" t="s">
        <v>325</v>
      </c>
      <c r="I8" s="6" t="s">
        <v>266</v>
      </c>
      <c r="J8" s="2" t="s">
        <v>266</v>
      </c>
      <c r="K8" s="2" t="s">
        <v>45</v>
      </c>
      <c r="L8" s="2" t="s">
        <v>22</v>
      </c>
    </row>
    <row r="9" spans="1:33" s="69" customFormat="1" ht="20.399999999999999">
      <c r="A9" s="2">
        <v>6</v>
      </c>
      <c r="B9" s="20" t="s">
        <v>127</v>
      </c>
      <c r="C9" s="28" t="s">
        <v>128</v>
      </c>
      <c r="D9" s="70">
        <v>168210</v>
      </c>
      <c r="E9" s="14">
        <v>168210</v>
      </c>
      <c r="F9" s="15">
        <f t="shared" si="0"/>
        <v>0</v>
      </c>
      <c r="G9" s="177" t="s">
        <v>265</v>
      </c>
      <c r="H9" s="170" t="s">
        <v>264</v>
      </c>
      <c r="I9" s="6" t="s">
        <v>266</v>
      </c>
      <c r="J9" s="2" t="s">
        <v>266</v>
      </c>
      <c r="K9" s="2" t="s">
        <v>45</v>
      </c>
      <c r="L9" s="2" t="s">
        <v>22</v>
      </c>
    </row>
    <row r="10" spans="1:33" s="69" customFormat="1" ht="20.399999999999999">
      <c r="A10" s="2">
        <v>7</v>
      </c>
      <c r="B10" s="20" t="s">
        <v>129</v>
      </c>
      <c r="C10" s="28" t="s">
        <v>130</v>
      </c>
      <c r="D10" s="70">
        <v>33264</v>
      </c>
      <c r="E10" s="14">
        <v>33264</v>
      </c>
      <c r="F10" s="15">
        <f t="shared" si="0"/>
        <v>0</v>
      </c>
      <c r="G10" s="177" t="s">
        <v>265</v>
      </c>
      <c r="H10" s="170" t="s">
        <v>264</v>
      </c>
      <c r="I10" s="6" t="s">
        <v>266</v>
      </c>
      <c r="J10" s="2" t="s">
        <v>266</v>
      </c>
      <c r="K10" s="2" t="s">
        <v>45</v>
      </c>
      <c r="L10" s="2" t="s">
        <v>22</v>
      </c>
    </row>
    <row r="11" spans="1:33" s="69" customFormat="1" ht="20.399999999999999">
      <c r="A11" s="2">
        <v>8</v>
      </c>
      <c r="B11" s="20" t="s">
        <v>131</v>
      </c>
      <c r="C11" s="28" t="s">
        <v>132</v>
      </c>
      <c r="D11" s="70">
        <v>4785</v>
      </c>
      <c r="E11" s="14">
        <v>4785</v>
      </c>
      <c r="F11" s="15">
        <f t="shared" si="0"/>
        <v>0</v>
      </c>
      <c r="G11" s="177" t="s">
        <v>265</v>
      </c>
      <c r="H11" s="170" t="s">
        <v>264</v>
      </c>
      <c r="I11" s="6" t="s">
        <v>266</v>
      </c>
      <c r="J11" s="2" t="s">
        <v>266</v>
      </c>
      <c r="K11" s="2" t="s">
        <v>45</v>
      </c>
      <c r="L11" s="2" t="s">
        <v>22</v>
      </c>
    </row>
    <row r="12" spans="1:33" s="69" customFormat="1" ht="25.8" customHeight="1">
      <c r="A12" s="2">
        <v>9</v>
      </c>
      <c r="B12" s="20" t="s">
        <v>253</v>
      </c>
      <c r="C12" s="167" t="s">
        <v>254</v>
      </c>
      <c r="D12" s="70">
        <v>440990</v>
      </c>
      <c r="E12" s="14">
        <v>440990</v>
      </c>
      <c r="F12" s="15">
        <f t="shared" si="0"/>
        <v>0</v>
      </c>
      <c r="G12" s="177" t="s">
        <v>328</v>
      </c>
      <c r="H12" s="170" t="s">
        <v>327</v>
      </c>
      <c r="I12" s="6" t="s">
        <v>266</v>
      </c>
      <c r="J12" s="2" t="s">
        <v>266</v>
      </c>
      <c r="K12" s="2" t="s">
        <v>45</v>
      </c>
      <c r="L12" s="2" t="s">
        <v>22</v>
      </c>
    </row>
    <row r="13" spans="1:33" s="69" customFormat="1" ht="24.6" customHeight="1">
      <c r="A13" s="2">
        <v>10</v>
      </c>
      <c r="B13" s="20" t="s">
        <v>252</v>
      </c>
      <c r="C13" s="164" t="s">
        <v>320</v>
      </c>
      <c r="D13" s="153">
        <v>168960</v>
      </c>
      <c r="E13" s="153">
        <v>168960</v>
      </c>
      <c r="F13" s="153">
        <f t="shared" si="0"/>
        <v>0</v>
      </c>
      <c r="G13" s="179" t="s">
        <v>265</v>
      </c>
      <c r="H13" s="170" t="s">
        <v>264</v>
      </c>
      <c r="I13" s="176" t="s">
        <v>266</v>
      </c>
      <c r="J13" s="176" t="s">
        <v>266</v>
      </c>
      <c r="K13" s="154" t="s">
        <v>45</v>
      </c>
      <c r="L13" s="154" t="s">
        <v>22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</row>
    <row r="14" spans="1:33" s="69" customFormat="1" ht="21.6" customHeight="1">
      <c r="A14" s="2">
        <v>11</v>
      </c>
      <c r="B14" s="156" t="s">
        <v>250</v>
      </c>
      <c r="C14" s="163" t="s">
        <v>251</v>
      </c>
      <c r="D14" s="149">
        <v>58565.56</v>
      </c>
      <c r="E14" s="149">
        <v>58565.56</v>
      </c>
      <c r="F14" s="153">
        <f>D14-E14</f>
        <v>0</v>
      </c>
      <c r="G14" s="179" t="s">
        <v>329</v>
      </c>
      <c r="H14" s="170" t="s">
        <v>327</v>
      </c>
      <c r="I14" s="176" t="s">
        <v>266</v>
      </c>
      <c r="J14" s="176" t="s">
        <v>266</v>
      </c>
      <c r="K14" s="154" t="s">
        <v>45</v>
      </c>
      <c r="L14" s="154" t="s">
        <v>22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2"/>
    </row>
    <row r="15" spans="1:33" s="69" customFormat="1" ht="20.399999999999999">
      <c r="A15" s="2">
        <v>12</v>
      </c>
      <c r="B15" s="20" t="s">
        <v>133</v>
      </c>
      <c r="C15" s="157" t="s">
        <v>134</v>
      </c>
      <c r="D15" s="158">
        <v>9000</v>
      </c>
      <c r="E15" s="159">
        <v>9000</v>
      </c>
      <c r="F15" s="160">
        <f t="shared" si="0"/>
        <v>0</v>
      </c>
      <c r="G15" s="178" t="s">
        <v>315</v>
      </c>
      <c r="H15" s="160" t="s">
        <v>314</v>
      </c>
      <c r="I15" s="161" t="s">
        <v>266</v>
      </c>
      <c r="J15" s="162" t="s">
        <v>266</v>
      </c>
      <c r="K15" s="162" t="s">
        <v>45</v>
      </c>
      <c r="L15" s="162" t="s">
        <v>22</v>
      </c>
    </row>
    <row r="16" spans="1:33" s="69" customFormat="1" ht="20.399999999999999">
      <c r="A16" s="2">
        <v>13</v>
      </c>
      <c r="B16" s="20" t="s">
        <v>248</v>
      </c>
      <c r="C16" s="28" t="s">
        <v>249</v>
      </c>
      <c r="D16" s="70">
        <v>77000</v>
      </c>
      <c r="E16" s="14">
        <v>77000</v>
      </c>
      <c r="F16" s="15">
        <f t="shared" si="0"/>
        <v>0</v>
      </c>
      <c r="G16" s="177" t="s">
        <v>324</v>
      </c>
      <c r="H16" s="15" t="s">
        <v>325</v>
      </c>
      <c r="I16" s="6" t="s">
        <v>266</v>
      </c>
      <c r="J16" s="2" t="s">
        <v>266</v>
      </c>
      <c r="K16" s="2" t="s">
        <v>45</v>
      </c>
      <c r="L16" s="2" t="s">
        <v>22</v>
      </c>
    </row>
    <row r="17" spans="1:12" s="69" customFormat="1" ht="20.399999999999999">
      <c r="A17" s="2">
        <v>14</v>
      </c>
      <c r="B17" s="20" t="s">
        <v>135</v>
      </c>
      <c r="C17" s="28" t="s">
        <v>136</v>
      </c>
      <c r="D17" s="70">
        <v>56800</v>
      </c>
      <c r="E17" s="14">
        <v>56800</v>
      </c>
      <c r="F17" s="15">
        <f t="shared" si="0"/>
        <v>0</v>
      </c>
      <c r="G17" s="177" t="s">
        <v>312</v>
      </c>
      <c r="H17" s="15" t="s">
        <v>313</v>
      </c>
      <c r="I17" s="6" t="s">
        <v>266</v>
      </c>
      <c r="J17" s="2" t="s">
        <v>266</v>
      </c>
      <c r="K17" s="2" t="s">
        <v>45</v>
      </c>
      <c r="L17" s="2" t="s">
        <v>22</v>
      </c>
    </row>
    <row r="18" spans="1:12" s="69" customFormat="1" ht="20.399999999999999">
      <c r="A18" s="2">
        <v>15</v>
      </c>
      <c r="B18" s="20" t="s">
        <v>137</v>
      </c>
      <c r="C18" s="28" t="s">
        <v>138</v>
      </c>
      <c r="D18" s="70">
        <v>19923</v>
      </c>
      <c r="E18" s="14">
        <v>19923</v>
      </c>
      <c r="F18" s="15">
        <f t="shared" si="0"/>
        <v>0</v>
      </c>
      <c r="G18" s="177" t="s">
        <v>265</v>
      </c>
      <c r="H18" s="170" t="s">
        <v>264</v>
      </c>
      <c r="I18" s="6" t="s">
        <v>266</v>
      </c>
      <c r="J18" s="2" t="s">
        <v>266</v>
      </c>
      <c r="K18" s="2" t="s">
        <v>45</v>
      </c>
      <c r="L18" s="2" t="s">
        <v>22</v>
      </c>
    </row>
    <row r="19" spans="1:12" s="69" customFormat="1" ht="20.399999999999999">
      <c r="A19" s="2">
        <v>16</v>
      </c>
      <c r="B19" s="20" t="s">
        <v>139</v>
      </c>
      <c r="C19" s="28" t="s">
        <v>138</v>
      </c>
      <c r="D19" s="70">
        <v>19890</v>
      </c>
      <c r="E19" s="14">
        <v>19890</v>
      </c>
      <c r="F19" s="15">
        <f t="shared" si="0"/>
        <v>0</v>
      </c>
      <c r="G19" s="177" t="s">
        <v>265</v>
      </c>
      <c r="H19" s="170" t="s">
        <v>264</v>
      </c>
      <c r="I19" s="6" t="s">
        <v>266</v>
      </c>
      <c r="J19" s="2" t="s">
        <v>266</v>
      </c>
      <c r="K19" s="2" t="s">
        <v>45</v>
      </c>
      <c r="L19" s="2" t="s">
        <v>22</v>
      </c>
    </row>
    <row r="20" spans="1:12" s="69" customFormat="1" ht="20.399999999999999">
      <c r="A20" s="2">
        <v>17</v>
      </c>
      <c r="B20" s="20" t="s">
        <v>140</v>
      </c>
      <c r="C20" s="28" t="s">
        <v>141</v>
      </c>
      <c r="D20" s="70">
        <v>31581.9</v>
      </c>
      <c r="E20" s="14">
        <v>31581.9</v>
      </c>
      <c r="F20" s="15">
        <f t="shared" si="0"/>
        <v>0</v>
      </c>
      <c r="G20" s="177" t="s">
        <v>265</v>
      </c>
      <c r="H20" s="170" t="s">
        <v>264</v>
      </c>
      <c r="I20" s="6" t="s">
        <v>266</v>
      </c>
      <c r="J20" s="2" t="s">
        <v>266</v>
      </c>
      <c r="K20" s="2" t="s">
        <v>45</v>
      </c>
      <c r="L20" s="2" t="s">
        <v>22</v>
      </c>
    </row>
    <row r="21" spans="1:12" s="69" customFormat="1" ht="20.399999999999999">
      <c r="A21" s="2">
        <v>18</v>
      </c>
      <c r="B21" s="20" t="s">
        <v>142</v>
      </c>
      <c r="C21" s="28" t="s">
        <v>143</v>
      </c>
      <c r="D21" s="70">
        <v>17185.599999999999</v>
      </c>
      <c r="E21" s="14">
        <v>17185.599999999999</v>
      </c>
      <c r="F21" s="15">
        <f t="shared" si="0"/>
        <v>0</v>
      </c>
      <c r="G21" s="177" t="s">
        <v>265</v>
      </c>
      <c r="H21" s="170" t="s">
        <v>264</v>
      </c>
      <c r="I21" s="6" t="s">
        <v>266</v>
      </c>
      <c r="J21" s="2" t="s">
        <v>266</v>
      </c>
      <c r="K21" s="2" t="s">
        <v>45</v>
      </c>
      <c r="L21" s="2" t="s">
        <v>22</v>
      </c>
    </row>
    <row r="22" spans="1:12" s="69" customFormat="1" ht="20.399999999999999">
      <c r="A22" s="2">
        <v>19</v>
      </c>
      <c r="B22" s="20" t="s">
        <v>144</v>
      </c>
      <c r="C22" s="28" t="s">
        <v>145</v>
      </c>
      <c r="D22" s="70">
        <v>14779.8</v>
      </c>
      <c r="E22" s="14">
        <v>14779.8</v>
      </c>
      <c r="F22" s="15">
        <f t="shared" si="0"/>
        <v>0</v>
      </c>
      <c r="G22" s="177" t="s">
        <v>265</v>
      </c>
      <c r="H22" s="170" t="s">
        <v>264</v>
      </c>
      <c r="I22" s="6" t="s">
        <v>266</v>
      </c>
      <c r="J22" s="2" t="s">
        <v>266</v>
      </c>
      <c r="K22" s="2" t="s">
        <v>45</v>
      </c>
      <c r="L22" s="2" t="s">
        <v>22</v>
      </c>
    </row>
    <row r="23" spans="1:12" s="69" customFormat="1" ht="20.399999999999999">
      <c r="A23" s="2">
        <v>20</v>
      </c>
      <c r="B23" s="20" t="s">
        <v>146</v>
      </c>
      <c r="C23" s="28" t="s">
        <v>147</v>
      </c>
      <c r="D23" s="70">
        <v>14779.8</v>
      </c>
      <c r="E23" s="14">
        <v>14779.8</v>
      </c>
      <c r="F23" s="15">
        <f t="shared" si="0"/>
        <v>0</v>
      </c>
      <c r="G23" s="177" t="s">
        <v>265</v>
      </c>
      <c r="H23" s="170" t="s">
        <v>264</v>
      </c>
      <c r="I23" s="6" t="s">
        <v>266</v>
      </c>
      <c r="J23" s="2" t="s">
        <v>266</v>
      </c>
      <c r="K23" s="2" t="s">
        <v>45</v>
      </c>
      <c r="L23" s="2" t="s">
        <v>22</v>
      </c>
    </row>
    <row r="24" spans="1:12" s="69" customFormat="1" ht="20.399999999999999">
      <c r="A24" s="2">
        <v>21</v>
      </c>
      <c r="B24" s="20" t="s">
        <v>148</v>
      </c>
      <c r="C24" s="28" t="s">
        <v>149</v>
      </c>
      <c r="D24" s="70">
        <v>28676</v>
      </c>
      <c r="E24" s="14">
        <v>28676</v>
      </c>
      <c r="F24" s="15">
        <f t="shared" ref="F24:F79" si="1">D24-E24</f>
        <v>0</v>
      </c>
      <c r="G24" s="177" t="s">
        <v>265</v>
      </c>
      <c r="H24" s="170" t="s">
        <v>264</v>
      </c>
      <c r="I24" s="6" t="s">
        <v>266</v>
      </c>
      <c r="J24" s="2" t="s">
        <v>266</v>
      </c>
      <c r="K24" s="2" t="s">
        <v>45</v>
      </c>
      <c r="L24" s="2" t="s">
        <v>22</v>
      </c>
    </row>
    <row r="25" spans="1:12" s="69" customFormat="1" ht="20.399999999999999">
      <c r="A25" s="2">
        <v>22</v>
      </c>
      <c r="B25" s="20" t="s">
        <v>150</v>
      </c>
      <c r="C25" s="28" t="s">
        <v>151</v>
      </c>
      <c r="D25" s="70">
        <v>3900</v>
      </c>
      <c r="E25" s="14">
        <v>3900</v>
      </c>
      <c r="F25" s="15">
        <f t="shared" si="1"/>
        <v>0</v>
      </c>
      <c r="G25" s="177" t="s">
        <v>265</v>
      </c>
      <c r="H25" s="170" t="s">
        <v>264</v>
      </c>
      <c r="I25" s="6" t="s">
        <v>266</v>
      </c>
      <c r="J25" s="2" t="s">
        <v>266</v>
      </c>
      <c r="K25" s="2" t="s">
        <v>45</v>
      </c>
      <c r="L25" s="2" t="s">
        <v>22</v>
      </c>
    </row>
    <row r="26" spans="1:12" s="69" customFormat="1" ht="20.399999999999999">
      <c r="A26" s="2">
        <v>23</v>
      </c>
      <c r="B26" s="20" t="s">
        <v>152</v>
      </c>
      <c r="C26" s="28" t="s">
        <v>153</v>
      </c>
      <c r="D26" s="70">
        <v>2867</v>
      </c>
      <c r="E26" s="14">
        <v>2867</v>
      </c>
      <c r="F26" s="15">
        <f t="shared" si="1"/>
        <v>0</v>
      </c>
      <c r="G26" s="177" t="s">
        <v>265</v>
      </c>
      <c r="H26" s="170" t="s">
        <v>264</v>
      </c>
      <c r="I26" s="6" t="s">
        <v>266</v>
      </c>
      <c r="J26" s="2" t="s">
        <v>266</v>
      </c>
      <c r="K26" s="2" t="s">
        <v>45</v>
      </c>
      <c r="L26" s="2" t="s">
        <v>22</v>
      </c>
    </row>
    <row r="27" spans="1:12" s="69" customFormat="1" ht="20.399999999999999">
      <c r="A27" s="2">
        <v>24</v>
      </c>
      <c r="B27" s="20" t="s">
        <v>154</v>
      </c>
      <c r="C27" s="28" t="s">
        <v>155</v>
      </c>
      <c r="D27" s="70">
        <v>14800</v>
      </c>
      <c r="E27" s="14">
        <v>14800</v>
      </c>
      <c r="F27" s="15">
        <f t="shared" si="1"/>
        <v>0</v>
      </c>
      <c r="G27" s="177" t="s">
        <v>265</v>
      </c>
      <c r="H27" s="170" t="s">
        <v>264</v>
      </c>
      <c r="I27" s="6" t="s">
        <v>266</v>
      </c>
      <c r="J27" s="2" t="s">
        <v>266</v>
      </c>
      <c r="K27" s="2" t="s">
        <v>45</v>
      </c>
      <c r="L27" s="2" t="s">
        <v>22</v>
      </c>
    </row>
    <row r="28" spans="1:12" s="69" customFormat="1" ht="20.399999999999999">
      <c r="A28" s="2">
        <v>25</v>
      </c>
      <c r="B28" s="20" t="s">
        <v>156</v>
      </c>
      <c r="C28" s="28" t="s">
        <v>157</v>
      </c>
      <c r="D28" s="70">
        <v>974105</v>
      </c>
      <c r="E28" s="14">
        <v>974105</v>
      </c>
      <c r="F28" s="15">
        <f t="shared" si="1"/>
        <v>0</v>
      </c>
      <c r="G28" s="177" t="s">
        <v>265</v>
      </c>
      <c r="H28" s="170" t="s">
        <v>264</v>
      </c>
      <c r="I28" s="6" t="s">
        <v>266</v>
      </c>
      <c r="J28" s="2" t="s">
        <v>266</v>
      </c>
      <c r="K28" s="2" t="s">
        <v>45</v>
      </c>
      <c r="L28" s="2" t="s">
        <v>22</v>
      </c>
    </row>
    <row r="29" spans="1:12" s="69" customFormat="1" ht="20.399999999999999">
      <c r="A29" s="2">
        <v>26</v>
      </c>
      <c r="B29" s="20" t="s">
        <v>158</v>
      </c>
      <c r="C29" s="28" t="s">
        <v>159</v>
      </c>
      <c r="D29" s="70">
        <v>7410</v>
      </c>
      <c r="E29" s="14">
        <v>7410</v>
      </c>
      <c r="F29" s="15">
        <f t="shared" si="1"/>
        <v>0</v>
      </c>
      <c r="G29" s="177" t="s">
        <v>265</v>
      </c>
      <c r="H29" s="170" t="s">
        <v>264</v>
      </c>
      <c r="I29" s="6" t="s">
        <v>266</v>
      </c>
      <c r="J29" s="2" t="s">
        <v>266</v>
      </c>
      <c r="K29" s="2" t="s">
        <v>45</v>
      </c>
      <c r="L29" s="2" t="s">
        <v>22</v>
      </c>
    </row>
    <row r="30" spans="1:12" s="69" customFormat="1" ht="20.399999999999999">
      <c r="A30" s="2">
        <v>27</v>
      </c>
      <c r="B30" s="20" t="s">
        <v>160</v>
      </c>
      <c r="C30" s="28" t="s">
        <v>161</v>
      </c>
      <c r="D30" s="70">
        <v>4000</v>
      </c>
      <c r="E30" s="14">
        <v>4000</v>
      </c>
      <c r="F30" s="15">
        <f t="shared" si="1"/>
        <v>0</v>
      </c>
      <c r="G30" s="177" t="s">
        <v>265</v>
      </c>
      <c r="H30" s="170" t="s">
        <v>264</v>
      </c>
      <c r="I30" s="6" t="s">
        <v>266</v>
      </c>
      <c r="J30" s="2" t="s">
        <v>266</v>
      </c>
      <c r="K30" s="2" t="s">
        <v>45</v>
      </c>
      <c r="L30" s="2" t="s">
        <v>22</v>
      </c>
    </row>
    <row r="31" spans="1:12" s="69" customFormat="1" ht="26.4" customHeight="1">
      <c r="A31" s="2">
        <v>28</v>
      </c>
      <c r="B31" s="20" t="s">
        <v>259</v>
      </c>
      <c r="C31" s="28" t="s">
        <v>260</v>
      </c>
      <c r="D31" s="70">
        <v>870</v>
      </c>
      <c r="E31" s="14">
        <v>870</v>
      </c>
      <c r="F31" s="15">
        <f t="shared" si="1"/>
        <v>0</v>
      </c>
      <c r="G31" s="177" t="s">
        <v>321</v>
      </c>
      <c r="H31" s="15" t="s">
        <v>323</v>
      </c>
      <c r="I31" s="6" t="s">
        <v>266</v>
      </c>
      <c r="J31" s="2" t="s">
        <v>266</v>
      </c>
      <c r="K31" s="2" t="s">
        <v>45</v>
      </c>
      <c r="L31" s="2" t="s">
        <v>22</v>
      </c>
    </row>
    <row r="32" spans="1:12" s="69" customFormat="1" ht="20.399999999999999">
      <c r="A32" s="2">
        <v>29</v>
      </c>
      <c r="B32" s="20" t="s">
        <v>162</v>
      </c>
      <c r="C32" s="28" t="s">
        <v>163</v>
      </c>
      <c r="D32" s="70">
        <v>4600</v>
      </c>
      <c r="E32" s="14">
        <v>4600</v>
      </c>
      <c r="F32" s="15">
        <f t="shared" si="1"/>
        <v>0</v>
      </c>
      <c r="G32" s="177" t="s">
        <v>265</v>
      </c>
      <c r="H32" s="170" t="s">
        <v>264</v>
      </c>
      <c r="I32" s="6" t="s">
        <v>266</v>
      </c>
      <c r="J32" s="2" t="s">
        <v>266</v>
      </c>
      <c r="K32" s="2" t="s">
        <v>45</v>
      </c>
      <c r="L32" s="2" t="s">
        <v>22</v>
      </c>
    </row>
    <row r="33" spans="1:33" s="69" customFormat="1" ht="20.399999999999999">
      <c r="A33" s="2">
        <v>30</v>
      </c>
      <c r="B33" s="20" t="s">
        <v>164</v>
      </c>
      <c r="C33" s="28" t="s">
        <v>163</v>
      </c>
      <c r="D33" s="70">
        <v>5365</v>
      </c>
      <c r="E33" s="14">
        <v>5365</v>
      </c>
      <c r="F33" s="15">
        <f t="shared" si="1"/>
        <v>0</v>
      </c>
      <c r="G33" s="177" t="s">
        <v>265</v>
      </c>
      <c r="H33" s="170" t="s">
        <v>264</v>
      </c>
      <c r="I33" s="6" t="s">
        <v>266</v>
      </c>
      <c r="J33" s="2" t="s">
        <v>266</v>
      </c>
      <c r="K33" s="2" t="s">
        <v>45</v>
      </c>
      <c r="L33" s="2" t="s">
        <v>22</v>
      </c>
    </row>
    <row r="34" spans="1:33" s="69" customFormat="1" ht="20.399999999999999">
      <c r="A34" s="2">
        <v>31</v>
      </c>
      <c r="B34" s="20" t="s">
        <v>166</v>
      </c>
      <c r="C34" s="28" t="s">
        <v>165</v>
      </c>
      <c r="D34" s="70">
        <v>5990</v>
      </c>
      <c r="E34" s="14">
        <v>5990</v>
      </c>
      <c r="F34" s="15">
        <f t="shared" si="1"/>
        <v>0</v>
      </c>
      <c r="G34" s="177" t="s">
        <v>265</v>
      </c>
      <c r="H34" s="170" t="s">
        <v>264</v>
      </c>
      <c r="I34" s="6" t="s">
        <v>266</v>
      </c>
      <c r="J34" s="2" t="s">
        <v>266</v>
      </c>
      <c r="K34" s="2" t="s">
        <v>45</v>
      </c>
      <c r="L34" s="2" t="s">
        <v>22</v>
      </c>
    </row>
    <row r="35" spans="1:33" s="69" customFormat="1" ht="20.399999999999999">
      <c r="A35" s="2">
        <v>32</v>
      </c>
      <c r="B35" s="20" t="s">
        <v>167</v>
      </c>
      <c r="C35" s="28" t="s">
        <v>168</v>
      </c>
      <c r="D35" s="70">
        <v>11222</v>
      </c>
      <c r="E35" s="14">
        <v>11222</v>
      </c>
      <c r="F35" s="15">
        <f t="shared" si="1"/>
        <v>0</v>
      </c>
      <c r="G35" s="177" t="s">
        <v>265</v>
      </c>
      <c r="H35" s="170" t="s">
        <v>264</v>
      </c>
      <c r="I35" s="6" t="s">
        <v>266</v>
      </c>
      <c r="J35" s="2" t="s">
        <v>266</v>
      </c>
      <c r="K35" s="2" t="s">
        <v>45</v>
      </c>
      <c r="L35" s="2" t="s">
        <v>22</v>
      </c>
    </row>
    <row r="36" spans="1:33" s="69" customFormat="1" ht="20.399999999999999">
      <c r="A36" s="2">
        <v>33</v>
      </c>
      <c r="B36" s="20" t="s">
        <v>169</v>
      </c>
      <c r="C36" s="28" t="s">
        <v>170</v>
      </c>
      <c r="D36" s="70">
        <v>1500</v>
      </c>
      <c r="E36" s="14">
        <v>1500</v>
      </c>
      <c r="F36" s="15">
        <f t="shared" si="1"/>
        <v>0</v>
      </c>
      <c r="G36" s="177" t="s">
        <v>265</v>
      </c>
      <c r="H36" s="170" t="s">
        <v>264</v>
      </c>
      <c r="I36" s="6" t="s">
        <v>266</v>
      </c>
      <c r="J36" s="2" t="s">
        <v>266</v>
      </c>
      <c r="K36" s="2" t="s">
        <v>45</v>
      </c>
      <c r="L36" s="2" t="s">
        <v>22</v>
      </c>
    </row>
    <row r="37" spans="1:33" s="69" customFormat="1" ht="20.399999999999999">
      <c r="A37" s="2">
        <v>34</v>
      </c>
      <c r="B37" s="20" t="s">
        <v>171</v>
      </c>
      <c r="C37" s="28" t="s">
        <v>170</v>
      </c>
      <c r="D37" s="70">
        <v>1500</v>
      </c>
      <c r="E37" s="14">
        <v>1500</v>
      </c>
      <c r="F37" s="15">
        <f t="shared" si="1"/>
        <v>0</v>
      </c>
      <c r="G37" s="177" t="s">
        <v>265</v>
      </c>
      <c r="H37" s="170" t="s">
        <v>264</v>
      </c>
      <c r="I37" s="6" t="s">
        <v>266</v>
      </c>
      <c r="J37" s="2" t="s">
        <v>266</v>
      </c>
      <c r="K37" s="2" t="s">
        <v>45</v>
      </c>
      <c r="L37" s="2" t="s">
        <v>22</v>
      </c>
    </row>
    <row r="38" spans="1:33" s="69" customFormat="1" ht="20.399999999999999">
      <c r="A38" s="2">
        <v>35</v>
      </c>
      <c r="B38" s="20" t="s">
        <v>172</v>
      </c>
      <c r="C38" s="28" t="s">
        <v>170</v>
      </c>
      <c r="D38" s="70">
        <v>1500</v>
      </c>
      <c r="E38" s="14">
        <v>1500</v>
      </c>
      <c r="F38" s="15">
        <f t="shared" si="1"/>
        <v>0</v>
      </c>
      <c r="G38" s="177" t="s">
        <v>265</v>
      </c>
      <c r="H38" s="170" t="s">
        <v>264</v>
      </c>
      <c r="I38" s="6" t="s">
        <v>266</v>
      </c>
      <c r="J38" s="2" t="s">
        <v>266</v>
      </c>
      <c r="K38" s="2" t="s">
        <v>45</v>
      </c>
      <c r="L38" s="2" t="s">
        <v>22</v>
      </c>
    </row>
    <row r="39" spans="1:33" s="69" customFormat="1" ht="20.399999999999999">
      <c r="A39" s="2">
        <v>36</v>
      </c>
      <c r="B39" s="20" t="s">
        <v>173</v>
      </c>
      <c r="C39" s="28" t="s">
        <v>170</v>
      </c>
      <c r="D39" s="70">
        <v>1500</v>
      </c>
      <c r="E39" s="14">
        <v>1500</v>
      </c>
      <c r="F39" s="15">
        <f t="shared" si="1"/>
        <v>0</v>
      </c>
      <c r="G39" s="177" t="s">
        <v>265</v>
      </c>
      <c r="H39" s="170" t="s">
        <v>264</v>
      </c>
      <c r="I39" s="6" t="s">
        <v>266</v>
      </c>
      <c r="J39" s="2" t="s">
        <v>266</v>
      </c>
      <c r="K39" s="2" t="s">
        <v>45</v>
      </c>
      <c r="L39" s="2" t="s">
        <v>22</v>
      </c>
    </row>
    <row r="40" spans="1:33" s="69" customFormat="1" ht="20.399999999999999">
      <c r="A40" s="2">
        <v>37</v>
      </c>
      <c r="B40" s="20" t="s">
        <v>174</v>
      </c>
      <c r="C40" s="28" t="s">
        <v>170</v>
      </c>
      <c r="D40" s="70">
        <v>1500</v>
      </c>
      <c r="E40" s="14">
        <v>1500</v>
      </c>
      <c r="F40" s="15">
        <f t="shared" si="1"/>
        <v>0</v>
      </c>
      <c r="G40" s="177" t="s">
        <v>265</v>
      </c>
      <c r="H40" s="170" t="s">
        <v>264</v>
      </c>
      <c r="I40" s="6" t="s">
        <v>266</v>
      </c>
      <c r="J40" s="2" t="s">
        <v>266</v>
      </c>
      <c r="K40" s="2" t="s">
        <v>45</v>
      </c>
      <c r="L40" s="2" t="s">
        <v>22</v>
      </c>
    </row>
    <row r="41" spans="1:33" s="69" customFormat="1" ht="20.399999999999999">
      <c r="A41" s="2">
        <v>38</v>
      </c>
      <c r="B41" s="20" t="s">
        <v>175</v>
      </c>
      <c r="C41" s="28" t="s">
        <v>170</v>
      </c>
      <c r="D41" s="70">
        <v>1500</v>
      </c>
      <c r="E41" s="14">
        <v>1500</v>
      </c>
      <c r="F41" s="15">
        <f t="shared" si="1"/>
        <v>0</v>
      </c>
      <c r="G41" s="177" t="s">
        <v>265</v>
      </c>
      <c r="H41" s="170" t="s">
        <v>264</v>
      </c>
      <c r="I41" s="6" t="s">
        <v>266</v>
      </c>
      <c r="J41" s="2" t="s">
        <v>266</v>
      </c>
      <c r="K41" s="2" t="s">
        <v>45</v>
      </c>
      <c r="L41" s="2" t="s">
        <v>22</v>
      </c>
    </row>
    <row r="42" spans="1:33" s="69" customFormat="1" ht="31.8" customHeight="1">
      <c r="A42" s="2">
        <v>39</v>
      </c>
      <c r="B42" s="20" t="s">
        <v>242</v>
      </c>
      <c r="C42" s="150" t="s">
        <v>243</v>
      </c>
      <c r="D42" s="153">
        <v>48000</v>
      </c>
      <c r="E42" s="153">
        <v>48000</v>
      </c>
      <c r="F42" s="153">
        <f t="shared" si="1"/>
        <v>0</v>
      </c>
      <c r="G42" s="179" t="s">
        <v>319</v>
      </c>
      <c r="H42" s="180" t="s">
        <v>318</v>
      </c>
      <c r="I42" s="176" t="s">
        <v>266</v>
      </c>
      <c r="J42" s="175" t="s">
        <v>266</v>
      </c>
      <c r="K42" s="154" t="s">
        <v>45</v>
      </c>
      <c r="L42" s="155" t="s">
        <v>22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</row>
    <row r="43" spans="1:33" s="69" customFormat="1" ht="20.399999999999999">
      <c r="A43" s="2">
        <v>40</v>
      </c>
      <c r="B43" s="20" t="s">
        <v>176</v>
      </c>
      <c r="C43" s="28" t="s">
        <v>177</v>
      </c>
      <c r="D43" s="70">
        <v>18653.490000000002</v>
      </c>
      <c r="E43" s="14">
        <v>18653.490000000002</v>
      </c>
      <c r="F43" s="15">
        <f t="shared" si="1"/>
        <v>0</v>
      </c>
      <c r="G43" s="177" t="s">
        <v>265</v>
      </c>
      <c r="H43" s="170" t="s">
        <v>264</v>
      </c>
      <c r="I43" s="6" t="s">
        <v>266</v>
      </c>
      <c r="J43" s="2" t="s">
        <v>266</v>
      </c>
      <c r="K43" s="2" t="s">
        <v>45</v>
      </c>
      <c r="L43" s="2" t="s">
        <v>22</v>
      </c>
    </row>
    <row r="44" spans="1:33" s="69" customFormat="1" ht="25.8" customHeight="1">
      <c r="A44" s="2">
        <v>41</v>
      </c>
      <c r="B44" s="20" t="s">
        <v>244</v>
      </c>
      <c r="C44" s="28" t="s">
        <v>245</v>
      </c>
      <c r="D44" s="70">
        <v>3370</v>
      </c>
      <c r="E44" s="14">
        <v>3370</v>
      </c>
      <c r="F44" s="15">
        <f t="shared" si="1"/>
        <v>0</v>
      </c>
      <c r="G44" s="177" t="s">
        <v>321</v>
      </c>
      <c r="H44" s="15" t="s">
        <v>322</v>
      </c>
      <c r="I44" s="6" t="s">
        <v>266</v>
      </c>
      <c r="J44" s="2" t="s">
        <v>266</v>
      </c>
      <c r="K44" s="2" t="s">
        <v>45</v>
      </c>
      <c r="L44" s="2" t="s">
        <v>22</v>
      </c>
    </row>
    <row r="45" spans="1:33" s="69" customFormat="1" ht="25.8" customHeight="1">
      <c r="A45" s="2">
        <v>42</v>
      </c>
      <c r="B45" s="20" t="s">
        <v>246</v>
      </c>
      <c r="C45" s="28" t="s">
        <v>247</v>
      </c>
      <c r="D45" s="70">
        <v>15810</v>
      </c>
      <c r="E45" s="14">
        <v>15810</v>
      </c>
      <c r="F45" s="15">
        <f t="shared" si="1"/>
        <v>0</v>
      </c>
      <c r="G45" s="177" t="s">
        <v>321</v>
      </c>
      <c r="H45" s="15" t="s">
        <v>323</v>
      </c>
      <c r="I45" s="6" t="s">
        <v>266</v>
      </c>
      <c r="J45" s="2" t="s">
        <v>266</v>
      </c>
      <c r="K45" s="2" t="s">
        <v>45</v>
      </c>
      <c r="L45" s="2" t="s">
        <v>22</v>
      </c>
    </row>
    <row r="46" spans="1:33" s="69" customFormat="1" ht="20.399999999999999">
      <c r="A46" s="2">
        <v>43</v>
      </c>
      <c r="B46" s="20" t="s">
        <v>178</v>
      </c>
      <c r="C46" s="28" t="s">
        <v>179</v>
      </c>
      <c r="D46" s="70">
        <v>14305.5</v>
      </c>
      <c r="E46" s="14">
        <v>14305.5</v>
      </c>
      <c r="F46" s="15">
        <f t="shared" si="1"/>
        <v>0</v>
      </c>
      <c r="G46" s="177" t="s">
        <v>265</v>
      </c>
      <c r="H46" s="170" t="s">
        <v>264</v>
      </c>
      <c r="I46" s="6" t="s">
        <v>266</v>
      </c>
      <c r="J46" s="2" t="s">
        <v>266</v>
      </c>
      <c r="K46" s="2" t="s">
        <v>45</v>
      </c>
      <c r="L46" s="2" t="s">
        <v>22</v>
      </c>
    </row>
    <row r="47" spans="1:33" s="69" customFormat="1" ht="20.399999999999999">
      <c r="A47" s="2">
        <v>44</v>
      </c>
      <c r="B47" s="20" t="s">
        <v>180</v>
      </c>
      <c r="C47" s="28" t="s">
        <v>181</v>
      </c>
      <c r="D47" s="70">
        <v>7900</v>
      </c>
      <c r="E47" s="14">
        <v>7900</v>
      </c>
      <c r="F47" s="15">
        <f t="shared" si="1"/>
        <v>0</v>
      </c>
      <c r="G47" s="177" t="s">
        <v>315</v>
      </c>
      <c r="H47" s="15" t="s">
        <v>314</v>
      </c>
      <c r="I47" s="6" t="s">
        <v>266</v>
      </c>
      <c r="J47" s="2" t="s">
        <v>266</v>
      </c>
      <c r="K47" s="2" t="s">
        <v>45</v>
      </c>
      <c r="L47" s="2" t="s">
        <v>22</v>
      </c>
    </row>
    <row r="48" spans="1:33" s="69" customFormat="1" ht="24" customHeight="1">
      <c r="A48" s="2">
        <v>45</v>
      </c>
      <c r="B48" s="20" t="s">
        <v>240</v>
      </c>
      <c r="C48" s="28" t="s">
        <v>241</v>
      </c>
      <c r="D48" s="70">
        <v>3350</v>
      </c>
      <c r="E48" s="14">
        <v>3350</v>
      </c>
      <c r="F48" s="15">
        <f t="shared" si="1"/>
        <v>0</v>
      </c>
      <c r="G48" s="177" t="s">
        <v>321</v>
      </c>
      <c r="H48" s="15" t="s">
        <v>323</v>
      </c>
      <c r="I48" s="6" t="s">
        <v>266</v>
      </c>
      <c r="J48" s="2" t="s">
        <v>266</v>
      </c>
      <c r="K48" s="2" t="s">
        <v>45</v>
      </c>
      <c r="L48" s="2" t="s">
        <v>22</v>
      </c>
    </row>
    <row r="49" spans="1:12" s="69" customFormat="1" ht="20.399999999999999">
      <c r="A49" s="2">
        <v>46</v>
      </c>
      <c r="B49" s="20" t="s">
        <v>182</v>
      </c>
      <c r="C49" s="28" t="s">
        <v>183</v>
      </c>
      <c r="D49" s="70">
        <v>7544.52</v>
      </c>
      <c r="E49" s="14">
        <v>7544.52</v>
      </c>
      <c r="F49" s="15">
        <f t="shared" si="1"/>
        <v>0</v>
      </c>
      <c r="G49" s="177" t="s">
        <v>265</v>
      </c>
      <c r="H49" s="170" t="s">
        <v>264</v>
      </c>
      <c r="I49" s="6" t="s">
        <v>266</v>
      </c>
      <c r="J49" s="2" t="s">
        <v>266</v>
      </c>
      <c r="K49" s="2" t="s">
        <v>45</v>
      </c>
      <c r="L49" s="2" t="s">
        <v>22</v>
      </c>
    </row>
    <row r="50" spans="1:12" s="69" customFormat="1" ht="20.399999999999999">
      <c r="A50" s="2">
        <v>47</v>
      </c>
      <c r="B50" s="20" t="s">
        <v>184</v>
      </c>
      <c r="C50" s="28" t="s">
        <v>183</v>
      </c>
      <c r="D50" s="70">
        <v>3309.9</v>
      </c>
      <c r="E50" s="14">
        <v>3309.9</v>
      </c>
      <c r="F50" s="15">
        <f t="shared" si="1"/>
        <v>0</v>
      </c>
      <c r="G50" s="177" t="s">
        <v>265</v>
      </c>
      <c r="H50" s="170" t="s">
        <v>264</v>
      </c>
      <c r="I50" s="6" t="s">
        <v>266</v>
      </c>
      <c r="J50" s="2" t="s">
        <v>266</v>
      </c>
      <c r="K50" s="2" t="s">
        <v>45</v>
      </c>
      <c r="L50" s="2" t="s">
        <v>22</v>
      </c>
    </row>
    <row r="51" spans="1:12" s="69" customFormat="1" ht="20.399999999999999">
      <c r="A51" s="2">
        <v>48</v>
      </c>
      <c r="B51" s="20" t="s">
        <v>185</v>
      </c>
      <c r="C51" s="28" t="s">
        <v>183</v>
      </c>
      <c r="D51" s="70">
        <v>3105.9</v>
      </c>
      <c r="E51" s="14">
        <v>3105.9</v>
      </c>
      <c r="F51" s="15">
        <f t="shared" si="1"/>
        <v>0</v>
      </c>
      <c r="G51" s="177" t="s">
        <v>265</v>
      </c>
      <c r="H51" s="170" t="s">
        <v>264</v>
      </c>
      <c r="I51" s="6" t="s">
        <v>266</v>
      </c>
      <c r="J51" s="2" t="s">
        <v>266</v>
      </c>
      <c r="K51" s="2" t="s">
        <v>45</v>
      </c>
      <c r="L51" s="2" t="s">
        <v>22</v>
      </c>
    </row>
    <row r="52" spans="1:12" s="69" customFormat="1" ht="20.399999999999999">
      <c r="A52" s="2">
        <v>49</v>
      </c>
      <c r="B52" s="20" t="s">
        <v>186</v>
      </c>
      <c r="C52" s="28" t="s">
        <v>183</v>
      </c>
      <c r="D52" s="70">
        <v>4900</v>
      </c>
      <c r="E52" s="14">
        <v>4900</v>
      </c>
      <c r="F52" s="15">
        <f t="shared" si="1"/>
        <v>0</v>
      </c>
      <c r="G52" s="177" t="s">
        <v>265</v>
      </c>
      <c r="H52" s="170" t="s">
        <v>264</v>
      </c>
      <c r="I52" s="6" t="s">
        <v>266</v>
      </c>
      <c r="J52" s="2" t="s">
        <v>266</v>
      </c>
      <c r="K52" s="2" t="s">
        <v>45</v>
      </c>
      <c r="L52" s="2" t="s">
        <v>22</v>
      </c>
    </row>
    <row r="53" spans="1:12" s="69" customFormat="1" ht="20.399999999999999">
      <c r="A53" s="2">
        <v>50</v>
      </c>
      <c r="B53" s="20" t="s">
        <v>187</v>
      </c>
      <c r="C53" s="28" t="s">
        <v>183</v>
      </c>
      <c r="D53" s="70">
        <v>6700</v>
      </c>
      <c r="E53" s="14">
        <v>6700</v>
      </c>
      <c r="F53" s="15">
        <f t="shared" si="1"/>
        <v>0</v>
      </c>
      <c r="G53" s="177" t="s">
        <v>265</v>
      </c>
      <c r="H53" s="170" t="s">
        <v>264</v>
      </c>
      <c r="I53" s="6" t="s">
        <v>266</v>
      </c>
      <c r="J53" s="2" t="s">
        <v>266</v>
      </c>
      <c r="K53" s="2" t="s">
        <v>45</v>
      </c>
      <c r="L53" s="2" t="s">
        <v>22</v>
      </c>
    </row>
    <row r="54" spans="1:12" s="69" customFormat="1" ht="20.399999999999999">
      <c r="A54" s="2">
        <v>51</v>
      </c>
      <c r="B54" s="20" t="s">
        <v>188</v>
      </c>
      <c r="C54" s="28" t="s">
        <v>189</v>
      </c>
      <c r="D54" s="70">
        <v>10176</v>
      </c>
      <c r="E54" s="14">
        <v>10176</v>
      </c>
      <c r="F54" s="15">
        <f t="shared" si="1"/>
        <v>0</v>
      </c>
      <c r="G54" s="177" t="s">
        <v>265</v>
      </c>
      <c r="H54" s="170" t="s">
        <v>264</v>
      </c>
      <c r="I54" s="6" t="s">
        <v>266</v>
      </c>
      <c r="J54" s="2" t="s">
        <v>266</v>
      </c>
      <c r="K54" s="2" t="s">
        <v>45</v>
      </c>
      <c r="L54" s="2" t="s">
        <v>22</v>
      </c>
    </row>
    <row r="55" spans="1:12" s="69" customFormat="1" ht="20.399999999999999">
      <c r="A55" s="2">
        <v>52</v>
      </c>
      <c r="B55" s="20" t="s">
        <v>190</v>
      </c>
      <c r="C55" s="28" t="s">
        <v>191</v>
      </c>
      <c r="D55" s="70">
        <v>1632</v>
      </c>
      <c r="E55" s="14">
        <v>1632</v>
      </c>
      <c r="F55" s="15">
        <f t="shared" si="1"/>
        <v>0</v>
      </c>
      <c r="G55" s="177" t="s">
        <v>265</v>
      </c>
      <c r="H55" s="170" t="s">
        <v>264</v>
      </c>
      <c r="I55" s="6" t="s">
        <v>266</v>
      </c>
      <c r="J55" s="2" t="s">
        <v>266</v>
      </c>
      <c r="K55" s="2" t="s">
        <v>45</v>
      </c>
      <c r="L55" s="2" t="s">
        <v>22</v>
      </c>
    </row>
    <row r="56" spans="1:12" s="69" customFormat="1" ht="20.399999999999999">
      <c r="A56" s="2">
        <v>53</v>
      </c>
      <c r="B56" s="20" t="s">
        <v>192</v>
      </c>
      <c r="C56" s="28" t="s">
        <v>191</v>
      </c>
      <c r="D56" s="70">
        <v>1632</v>
      </c>
      <c r="E56" s="14">
        <v>1632</v>
      </c>
      <c r="F56" s="15">
        <f t="shared" si="1"/>
        <v>0</v>
      </c>
      <c r="G56" s="177" t="s">
        <v>265</v>
      </c>
      <c r="H56" s="170" t="s">
        <v>264</v>
      </c>
      <c r="I56" s="6" t="s">
        <v>266</v>
      </c>
      <c r="J56" s="2" t="s">
        <v>266</v>
      </c>
      <c r="K56" s="2" t="s">
        <v>45</v>
      </c>
      <c r="L56" s="2" t="s">
        <v>22</v>
      </c>
    </row>
    <row r="57" spans="1:12" s="69" customFormat="1" ht="20.399999999999999">
      <c r="A57" s="2">
        <v>54</v>
      </c>
      <c r="B57" s="20" t="s">
        <v>193</v>
      </c>
      <c r="C57" s="28" t="s">
        <v>194</v>
      </c>
      <c r="D57" s="70">
        <v>1654.95</v>
      </c>
      <c r="E57" s="14">
        <v>1654.95</v>
      </c>
      <c r="F57" s="15">
        <f t="shared" si="1"/>
        <v>0</v>
      </c>
      <c r="G57" s="177" t="s">
        <v>265</v>
      </c>
      <c r="H57" s="170" t="s">
        <v>264</v>
      </c>
      <c r="I57" s="6" t="s">
        <v>266</v>
      </c>
      <c r="J57" s="2" t="s">
        <v>266</v>
      </c>
      <c r="K57" s="2" t="s">
        <v>45</v>
      </c>
      <c r="L57" s="2" t="s">
        <v>22</v>
      </c>
    </row>
    <row r="58" spans="1:12" s="69" customFormat="1" ht="20.399999999999999">
      <c r="A58" s="2">
        <v>55</v>
      </c>
      <c r="B58" s="20" t="s">
        <v>195</v>
      </c>
      <c r="C58" s="28" t="s">
        <v>194</v>
      </c>
      <c r="D58" s="70">
        <v>1654.95</v>
      </c>
      <c r="E58" s="14">
        <v>1654.95</v>
      </c>
      <c r="F58" s="15">
        <f t="shared" si="1"/>
        <v>0</v>
      </c>
      <c r="G58" s="177" t="s">
        <v>265</v>
      </c>
      <c r="H58" s="170" t="s">
        <v>264</v>
      </c>
      <c r="I58" s="6" t="s">
        <v>266</v>
      </c>
      <c r="J58" s="2" t="s">
        <v>266</v>
      </c>
      <c r="K58" s="2" t="s">
        <v>45</v>
      </c>
      <c r="L58" s="2" t="s">
        <v>22</v>
      </c>
    </row>
    <row r="59" spans="1:12" s="69" customFormat="1" ht="20.399999999999999">
      <c r="A59" s="2">
        <v>56</v>
      </c>
      <c r="B59" s="20" t="s">
        <v>196</v>
      </c>
      <c r="C59" s="28" t="s">
        <v>194</v>
      </c>
      <c r="D59" s="70">
        <v>1654.95</v>
      </c>
      <c r="E59" s="14">
        <v>1654.95</v>
      </c>
      <c r="F59" s="15">
        <f t="shared" si="1"/>
        <v>0</v>
      </c>
      <c r="G59" s="177" t="s">
        <v>265</v>
      </c>
      <c r="H59" s="170" t="s">
        <v>264</v>
      </c>
      <c r="I59" s="6" t="s">
        <v>266</v>
      </c>
      <c r="J59" s="2" t="s">
        <v>266</v>
      </c>
      <c r="K59" s="2" t="s">
        <v>45</v>
      </c>
      <c r="L59" s="2" t="s">
        <v>22</v>
      </c>
    </row>
    <row r="60" spans="1:12" s="69" customFormat="1" ht="20.399999999999999">
      <c r="A60" s="2">
        <v>57</v>
      </c>
      <c r="B60" s="20" t="s">
        <v>197</v>
      </c>
      <c r="C60" s="28" t="s">
        <v>198</v>
      </c>
      <c r="D60" s="70">
        <v>3660</v>
      </c>
      <c r="E60" s="14">
        <v>3660</v>
      </c>
      <c r="F60" s="15">
        <f t="shared" si="1"/>
        <v>0</v>
      </c>
      <c r="G60" s="177" t="s">
        <v>265</v>
      </c>
      <c r="H60" s="170" t="s">
        <v>264</v>
      </c>
      <c r="I60" s="6" t="s">
        <v>266</v>
      </c>
      <c r="J60" s="2" t="s">
        <v>266</v>
      </c>
      <c r="K60" s="2" t="s">
        <v>45</v>
      </c>
      <c r="L60" s="2" t="s">
        <v>22</v>
      </c>
    </row>
    <row r="61" spans="1:12" s="69" customFormat="1" ht="20.399999999999999">
      <c r="A61" s="2">
        <v>58</v>
      </c>
      <c r="B61" s="20" t="s">
        <v>199</v>
      </c>
      <c r="C61" s="28" t="s">
        <v>200</v>
      </c>
      <c r="D61" s="70">
        <v>4672</v>
      </c>
      <c r="E61" s="14">
        <v>4672</v>
      </c>
      <c r="F61" s="15">
        <f t="shared" si="1"/>
        <v>0</v>
      </c>
      <c r="G61" s="177" t="s">
        <v>265</v>
      </c>
      <c r="H61" s="170" t="s">
        <v>264</v>
      </c>
      <c r="I61" s="6" t="s">
        <v>266</v>
      </c>
      <c r="J61" s="2" t="s">
        <v>266</v>
      </c>
      <c r="K61" s="2" t="s">
        <v>45</v>
      </c>
      <c r="L61" s="2" t="s">
        <v>22</v>
      </c>
    </row>
    <row r="62" spans="1:12" s="69" customFormat="1" ht="20.399999999999999">
      <c r="A62" s="2">
        <v>59</v>
      </c>
      <c r="B62" s="20" t="s">
        <v>201</v>
      </c>
      <c r="C62" s="28" t="s">
        <v>202</v>
      </c>
      <c r="D62" s="70">
        <v>9216</v>
      </c>
      <c r="E62" s="14">
        <v>9216</v>
      </c>
      <c r="F62" s="15">
        <f t="shared" si="1"/>
        <v>0</v>
      </c>
      <c r="G62" s="177" t="s">
        <v>265</v>
      </c>
      <c r="H62" s="170" t="s">
        <v>264</v>
      </c>
      <c r="I62" s="6" t="s">
        <v>266</v>
      </c>
      <c r="J62" s="2" t="s">
        <v>266</v>
      </c>
      <c r="K62" s="2" t="s">
        <v>45</v>
      </c>
      <c r="L62" s="2" t="s">
        <v>22</v>
      </c>
    </row>
    <row r="63" spans="1:12" s="69" customFormat="1" ht="20.399999999999999">
      <c r="A63" s="2">
        <v>60</v>
      </c>
      <c r="B63" s="20" t="s">
        <v>238</v>
      </c>
      <c r="C63" s="28" t="s">
        <v>239</v>
      </c>
      <c r="D63" s="70">
        <v>74767</v>
      </c>
      <c r="E63" s="14">
        <v>74767</v>
      </c>
      <c r="F63" s="15">
        <f t="shared" si="1"/>
        <v>0</v>
      </c>
      <c r="G63" s="177" t="s">
        <v>265</v>
      </c>
      <c r="H63" s="170" t="s">
        <v>264</v>
      </c>
      <c r="I63" s="6" t="s">
        <v>266</v>
      </c>
      <c r="J63" s="2" t="s">
        <v>266</v>
      </c>
      <c r="K63" s="2" t="s">
        <v>45</v>
      </c>
      <c r="L63" s="2" t="s">
        <v>22</v>
      </c>
    </row>
    <row r="64" spans="1:12" s="69" customFormat="1" ht="20.399999999999999">
      <c r="A64" s="2">
        <v>61</v>
      </c>
      <c r="B64" s="20" t="s">
        <v>203</v>
      </c>
      <c r="C64" s="28" t="s">
        <v>204</v>
      </c>
      <c r="D64" s="70">
        <v>10338.120000000001</v>
      </c>
      <c r="E64" s="14">
        <v>10338.120000000001</v>
      </c>
      <c r="F64" s="15">
        <f t="shared" si="1"/>
        <v>0</v>
      </c>
      <c r="G64" s="177" t="s">
        <v>265</v>
      </c>
      <c r="H64" s="170" t="s">
        <v>264</v>
      </c>
      <c r="I64" s="6" t="s">
        <v>266</v>
      </c>
      <c r="J64" s="2" t="s">
        <v>266</v>
      </c>
      <c r="K64" s="2" t="s">
        <v>45</v>
      </c>
      <c r="L64" s="2" t="s">
        <v>22</v>
      </c>
    </row>
    <row r="65" spans="1:12" s="69" customFormat="1" ht="20.399999999999999">
      <c r="A65" s="2">
        <v>62</v>
      </c>
      <c r="B65" s="20" t="s">
        <v>205</v>
      </c>
      <c r="C65" s="28" t="s">
        <v>206</v>
      </c>
      <c r="D65" s="70">
        <v>4260</v>
      </c>
      <c r="E65" s="14">
        <v>4260</v>
      </c>
      <c r="F65" s="15">
        <f t="shared" si="1"/>
        <v>0</v>
      </c>
      <c r="G65" s="177" t="s">
        <v>265</v>
      </c>
      <c r="H65" s="170" t="s">
        <v>264</v>
      </c>
      <c r="I65" s="6" t="s">
        <v>266</v>
      </c>
      <c r="J65" s="2" t="s">
        <v>266</v>
      </c>
      <c r="K65" s="2" t="s">
        <v>45</v>
      </c>
      <c r="L65" s="2" t="s">
        <v>22</v>
      </c>
    </row>
    <row r="66" spans="1:12" s="69" customFormat="1" ht="20.399999999999999">
      <c r="A66" s="2">
        <v>63</v>
      </c>
      <c r="B66" s="20" t="s">
        <v>207</v>
      </c>
      <c r="C66" s="28" t="s">
        <v>206</v>
      </c>
      <c r="D66" s="70">
        <v>4260</v>
      </c>
      <c r="E66" s="14">
        <v>4260</v>
      </c>
      <c r="F66" s="15">
        <f t="shared" si="1"/>
        <v>0</v>
      </c>
      <c r="G66" s="177" t="s">
        <v>265</v>
      </c>
      <c r="H66" s="170" t="s">
        <v>264</v>
      </c>
      <c r="I66" s="6" t="s">
        <v>266</v>
      </c>
      <c r="J66" s="2" t="s">
        <v>266</v>
      </c>
      <c r="K66" s="2" t="s">
        <v>45</v>
      </c>
      <c r="L66" s="2" t="s">
        <v>22</v>
      </c>
    </row>
    <row r="67" spans="1:12" s="69" customFormat="1" ht="20.399999999999999">
      <c r="A67" s="2">
        <v>64</v>
      </c>
      <c r="B67" s="20" t="s">
        <v>208</v>
      </c>
      <c r="C67" s="28" t="s">
        <v>206</v>
      </c>
      <c r="D67" s="70">
        <v>5260</v>
      </c>
      <c r="E67" s="14">
        <v>5260</v>
      </c>
      <c r="F67" s="15">
        <f t="shared" si="1"/>
        <v>0</v>
      </c>
      <c r="G67" s="177" t="s">
        <v>265</v>
      </c>
      <c r="H67" s="170" t="s">
        <v>264</v>
      </c>
      <c r="I67" s="6" t="s">
        <v>266</v>
      </c>
      <c r="J67" s="2" t="s">
        <v>266</v>
      </c>
      <c r="K67" s="2" t="s">
        <v>45</v>
      </c>
      <c r="L67" s="2" t="s">
        <v>22</v>
      </c>
    </row>
    <row r="68" spans="1:12" s="69" customFormat="1" ht="20.399999999999999">
      <c r="A68" s="2">
        <v>65</v>
      </c>
      <c r="B68" s="20" t="s">
        <v>182</v>
      </c>
      <c r="C68" s="28" t="s">
        <v>206</v>
      </c>
      <c r="D68" s="70">
        <v>5200</v>
      </c>
      <c r="E68" s="14">
        <v>5200</v>
      </c>
      <c r="F68" s="15">
        <f t="shared" si="1"/>
        <v>0</v>
      </c>
      <c r="G68" s="177" t="s">
        <v>315</v>
      </c>
      <c r="H68" s="15" t="s">
        <v>314</v>
      </c>
      <c r="I68" s="6" t="s">
        <v>266</v>
      </c>
      <c r="J68" s="2" t="s">
        <v>266</v>
      </c>
      <c r="K68" s="2" t="s">
        <v>45</v>
      </c>
      <c r="L68" s="2" t="s">
        <v>22</v>
      </c>
    </row>
    <row r="69" spans="1:12" s="69" customFormat="1" ht="20.399999999999999">
      <c r="A69" s="2">
        <v>66</v>
      </c>
      <c r="B69" s="20" t="s">
        <v>209</v>
      </c>
      <c r="C69" s="28" t="s">
        <v>206</v>
      </c>
      <c r="D69" s="70">
        <v>5200</v>
      </c>
      <c r="E69" s="14">
        <v>5200</v>
      </c>
      <c r="F69" s="15">
        <f t="shared" si="1"/>
        <v>0</v>
      </c>
      <c r="G69" s="177" t="s">
        <v>315</v>
      </c>
      <c r="H69" s="15" t="s">
        <v>314</v>
      </c>
      <c r="I69" s="6" t="s">
        <v>266</v>
      </c>
      <c r="J69" s="2" t="s">
        <v>266</v>
      </c>
      <c r="K69" s="2" t="s">
        <v>45</v>
      </c>
      <c r="L69" s="2" t="s">
        <v>22</v>
      </c>
    </row>
    <row r="70" spans="1:12" s="69" customFormat="1" ht="20.399999999999999">
      <c r="A70" s="2">
        <v>67</v>
      </c>
      <c r="B70" s="20" t="s">
        <v>210</v>
      </c>
      <c r="C70" s="28" t="s">
        <v>206</v>
      </c>
      <c r="D70" s="70">
        <v>5200</v>
      </c>
      <c r="E70" s="14">
        <v>5200</v>
      </c>
      <c r="F70" s="15">
        <f t="shared" si="1"/>
        <v>0</v>
      </c>
      <c r="G70" s="177" t="s">
        <v>315</v>
      </c>
      <c r="H70" s="15" t="s">
        <v>314</v>
      </c>
      <c r="I70" s="6" t="s">
        <v>266</v>
      </c>
      <c r="J70" s="2" t="s">
        <v>266</v>
      </c>
      <c r="K70" s="2" t="s">
        <v>45</v>
      </c>
      <c r="L70" s="2" t="s">
        <v>22</v>
      </c>
    </row>
    <row r="71" spans="1:12" s="69" customFormat="1" ht="20.399999999999999">
      <c r="A71" s="2">
        <v>68</v>
      </c>
      <c r="B71" s="20" t="s">
        <v>211</v>
      </c>
      <c r="C71" s="28" t="s">
        <v>206</v>
      </c>
      <c r="D71" s="70">
        <v>5200</v>
      </c>
      <c r="E71" s="14">
        <v>5200</v>
      </c>
      <c r="F71" s="15">
        <f t="shared" si="1"/>
        <v>0</v>
      </c>
      <c r="G71" s="177" t="s">
        <v>315</v>
      </c>
      <c r="H71" s="15" t="s">
        <v>314</v>
      </c>
      <c r="I71" s="6" t="s">
        <v>266</v>
      </c>
      <c r="J71" s="2" t="s">
        <v>266</v>
      </c>
      <c r="K71" s="2" t="s">
        <v>45</v>
      </c>
      <c r="L71" s="2" t="s">
        <v>22</v>
      </c>
    </row>
    <row r="72" spans="1:12" s="69" customFormat="1" ht="20.399999999999999">
      <c r="A72" s="2">
        <v>69</v>
      </c>
      <c r="B72" s="20" t="s">
        <v>212</v>
      </c>
      <c r="C72" s="28" t="s">
        <v>206</v>
      </c>
      <c r="D72" s="70">
        <v>5200</v>
      </c>
      <c r="E72" s="14">
        <v>5200</v>
      </c>
      <c r="F72" s="15">
        <f t="shared" si="1"/>
        <v>0</v>
      </c>
      <c r="G72" s="177" t="s">
        <v>315</v>
      </c>
      <c r="H72" s="15" t="s">
        <v>314</v>
      </c>
      <c r="I72" s="6" t="s">
        <v>266</v>
      </c>
      <c r="J72" s="2" t="s">
        <v>266</v>
      </c>
      <c r="K72" s="2" t="s">
        <v>45</v>
      </c>
      <c r="L72" s="2" t="s">
        <v>22</v>
      </c>
    </row>
    <row r="73" spans="1:12" s="69" customFormat="1" ht="20.399999999999999">
      <c r="A73" s="2">
        <v>70</v>
      </c>
      <c r="B73" s="20" t="s">
        <v>213</v>
      </c>
      <c r="C73" s="28" t="s">
        <v>214</v>
      </c>
      <c r="D73" s="70">
        <v>6500</v>
      </c>
      <c r="E73" s="14">
        <v>6500</v>
      </c>
      <c r="F73" s="15">
        <f t="shared" si="1"/>
        <v>0</v>
      </c>
      <c r="G73" s="177" t="s">
        <v>315</v>
      </c>
      <c r="H73" s="15" t="s">
        <v>314</v>
      </c>
      <c r="I73" s="6" t="s">
        <v>266</v>
      </c>
      <c r="J73" s="2" t="s">
        <v>266</v>
      </c>
      <c r="K73" s="2" t="s">
        <v>45</v>
      </c>
      <c r="L73" s="2" t="s">
        <v>22</v>
      </c>
    </row>
    <row r="74" spans="1:12" s="69" customFormat="1" ht="20.399999999999999">
      <c r="A74" s="2">
        <v>71</v>
      </c>
      <c r="B74" s="20" t="s">
        <v>215</v>
      </c>
      <c r="C74" s="28" t="s">
        <v>216</v>
      </c>
      <c r="D74" s="70">
        <v>7090</v>
      </c>
      <c r="E74" s="14">
        <v>7090</v>
      </c>
      <c r="F74" s="15">
        <f t="shared" si="1"/>
        <v>0</v>
      </c>
      <c r="G74" s="177" t="s">
        <v>265</v>
      </c>
      <c r="H74" s="170" t="s">
        <v>264</v>
      </c>
      <c r="I74" s="6" t="s">
        <v>266</v>
      </c>
      <c r="J74" s="2" t="s">
        <v>266</v>
      </c>
      <c r="K74" s="2" t="s">
        <v>45</v>
      </c>
      <c r="L74" s="2" t="s">
        <v>22</v>
      </c>
    </row>
    <row r="75" spans="1:12" s="69" customFormat="1" ht="20.399999999999999">
      <c r="A75" s="2">
        <v>72</v>
      </c>
      <c r="B75" s="20" t="s">
        <v>217</v>
      </c>
      <c r="C75" s="28" t="s">
        <v>218</v>
      </c>
      <c r="D75" s="70">
        <v>13005</v>
      </c>
      <c r="E75" s="14">
        <v>13005</v>
      </c>
      <c r="F75" s="15">
        <f t="shared" si="1"/>
        <v>0</v>
      </c>
      <c r="G75" s="177" t="s">
        <v>265</v>
      </c>
      <c r="H75" s="170" t="s">
        <v>264</v>
      </c>
      <c r="I75" s="6" t="s">
        <v>266</v>
      </c>
      <c r="J75" s="2"/>
      <c r="K75" s="2" t="s">
        <v>45</v>
      </c>
      <c r="L75" s="2" t="s">
        <v>22</v>
      </c>
    </row>
    <row r="76" spans="1:12" s="69" customFormat="1" ht="20.399999999999999">
      <c r="A76" s="2">
        <v>73</v>
      </c>
      <c r="B76" s="20" t="s">
        <v>234</v>
      </c>
      <c r="C76" s="28" t="s">
        <v>235</v>
      </c>
      <c r="D76" s="70">
        <v>950000</v>
      </c>
      <c r="E76" s="14">
        <v>237499.95</v>
      </c>
      <c r="F76" s="15">
        <f t="shared" si="1"/>
        <v>712500.05</v>
      </c>
      <c r="G76" s="177" t="s">
        <v>317</v>
      </c>
      <c r="H76" s="15" t="s">
        <v>316</v>
      </c>
      <c r="I76" s="6" t="s">
        <v>266</v>
      </c>
      <c r="J76" s="2" t="s">
        <v>266</v>
      </c>
      <c r="K76" s="2" t="s">
        <v>45</v>
      </c>
      <c r="L76" s="2" t="s">
        <v>22</v>
      </c>
    </row>
    <row r="77" spans="1:12" s="69" customFormat="1" ht="20.399999999999999">
      <c r="A77" s="2">
        <v>74</v>
      </c>
      <c r="B77" s="20" t="s">
        <v>236</v>
      </c>
      <c r="C77" s="28" t="s">
        <v>237</v>
      </c>
      <c r="D77" s="70">
        <v>190000</v>
      </c>
      <c r="E77" s="14">
        <v>190000</v>
      </c>
      <c r="F77" s="15">
        <f t="shared" si="1"/>
        <v>0</v>
      </c>
      <c r="G77" s="177" t="s">
        <v>265</v>
      </c>
      <c r="H77" s="170" t="s">
        <v>264</v>
      </c>
      <c r="I77" s="6" t="s">
        <v>266</v>
      </c>
      <c r="J77" s="2" t="s">
        <v>266</v>
      </c>
      <c r="K77" s="2" t="s">
        <v>45</v>
      </c>
      <c r="L77" s="2" t="s">
        <v>22</v>
      </c>
    </row>
    <row r="78" spans="1:12" s="69" customFormat="1" ht="20.399999999999999">
      <c r="A78" s="2">
        <v>75</v>
      </c>
      <c r="B78" s="20" t="s">
        <v>220</v>
      </c>
      <c r="C78" s="28" t="s">
        <v>219</v>
      </c>
      <c r="D78" s="70">
        <v>9900</v>
      </c>
      <c r="E78" s="14">
        <v>9900</v>
      </c>
      <c r="F78" s="15">
        <f t="shared" si="1"/>
        <v>0</v>
      </c>
      <c r="G78" s="177" t="s">
        <v>265</v>
      </c>
      <c r="H78" s="170" t="s">
        <v>264</v>
      </c>
      <c r="I78" s="6" t="s">
        <v>266</v>
      </c>
      <c r="J78" s="2" t="s">
        <v>266</v>
      </c>
      <c r="K78" s="2" t="s">
        <v>45</v>
      </c>
      <c r="L78" s="2" t="s">
        <v>22</v>
      </c>
    </row>
    <row r="79" spans="1:12" s="69" customFormat="1" ht="20.399999999999999">
      <c r="A79" s="2">
        <v>76</v>
      </c>
      <c r="B79" s="20" t="s">
        <v>221</v>
      </c>
      <c r="C79" s="28" t="s">
        <v>222</v>
      </c>
      <c r="D79" s="70">
        <v>2288</v>
      </c>
      <c r="E79" s="14">
        <v>2288</v>
      </c>
      <c r="F79" s="15">
        <f t="shared" si="1"/>
        <v>0</v>
      </c>
      <c r="G79" s="177" t="s">
        <v>265</v>
      </c>
      <c r="H79" s="170" t="s">
        <v>264</v>
      </c>
      <c r="I79" s="6" t="s">
        <v>266</v>
      </c>
      <c r="J79" s="2" t="s">
        <v>266</v>
      </c>
      <c r="K79" s="2" t="s">
        <v>45</v>
      </c>
      <c r="L79" s="2" t="s">
        <v>22</v>
      </c>
    </row>
    <row r="80" spans="1:12" s="69" customFormat="1">
      <c r="A80" s="127"/>
      <c r="B80" s="128"/>
      <c r="C80" s="129"/>
      <c r="D80" s="130">
        <f>SUM(D4:D79)</f>
        <v>4377089.4500000011</v>
      </c>
      <c r="E80" s="130">
        <f>SUM(E4:E79)</f>
        <v>3664589.4000000008</v>
      </c>
      <c r="F80" s="130">
        <f>SUM(F4:F79)</f>
        <v>712500.05</v>
      </c>
      <c r="G80" s="173"/>
      <c r="H80" s="173"/>
      <c r="I80" s="131"/>
      <c r="J80" s="132"/>
      <c r="K80" s="132"/>
      <c r="L80" s="133"/>
    </row>
    <row r="81" spans="1:12">
      <c r="A81" s="212"/>
      <c r="B81" s="213"/>
      <c r="C81" s="213"/>
      <c r="D81" s="213"/>
      <c r="E81" s="213"/>
      <c r="F81" s="213"/>
      <c r="G81" s="214"/>
      <c r="H81" s="214"/>
      <c r="I81" s="213"/>
      <c r="J81" s="213"/>
      <c r="K81" s="213"/>
      <c r="L81" s="215"/>
    </row>
    <row r="82" spans="1:12">
      <c r="A82" s="20" t="s">
        <v>266</v>
      </c>
      <c r="B82" s="20" t="s">
        <v>266</v>
      </c>
      <c r="C82" s="28" t="s">
        <v>266</v>
      </c>
      <c r="D82" s="34" t="s">
        <v>266</v>
      </c>
      <c r="E82" s="14" t="s">
        <v>266</v>
      </c>
      <c r="F82" s="14" t="s">
        <v>266</v>
      </c>
      <c r="G82" s="14" t="s">
        <v>266</v>
      </c>
      <c r="H82" s="14" t="s">
        <v>266</v>
      </c>
      <c r="I82" s="2" t="s">
        <v>266</v>
      </c>
      <c r="J82" s="2" t="s">
        <v>266</v>
      </c>
      <c r="K82" s="2" t="s">
        <v>266</v>
      </c>
      <c r="L82" s="2" t="s">
        <v>266</v>
      </c>
    </row>
    <row r="83" spans="1:12">
      <c r="A83" s="12" t="s">
        <v>23</v>
      </c>
      <c r="B83" s="43"/>
      <c r="C83" s="30"/>
      <c r="D83" s="48">
        <f>SUM(D82)</f>
        <v>0</v>
      </c>
      <c r="E83" s="48">
        <f>SUM(E82:E82)</f>
        <v>0</v>
      </c>
      <c r="F83" s="48">
        <f>SUM(F82:F82)</f>
        <v>0</v>
      </c>
      <c r="G83" s="48"/>
      <c r="H83" s="48"/>
      <c r="I83" s="51"/>
      <c r="J83" s="12"/>
      <c r="K83" s="12"/>
      <c r="L83" s="12"/>
    </row>
    <row r="84" spans="1:12" s="83" customFormat="1" ht="27.75" customHeight="1">
      <c r="A84" s="202" t="s">
        <v>42</v>
      </c>
      <c r="B84" s="203"/>
      <c r="C84" s="94"/>
      <c r="D84" s="95">
        <f>D80+D83</f>
        <v>4377089.4500000011</v>
      </c>
      <c r="E84" s="95">
        <f>E80+E83</f>
        <v>3664589.4000000008</v>
      </c>
      <c r="F84" s="95">
        <f>F80+F83</f>
        <v>712500.05</v>
      </c>
      <c r="G84" s="95"/>
      <c r="H84" s="95"/>
      <c r="I84" s="96"/>
      <c r="J84" s="97"/>
      <c r="K84" s="97"/>
      <c r="L84" s="97"/>
    </row>
    <row r="85" spans="1:12">
      <c r="I85" s="52"/>
    </row>
  </sheetData>
  <mergeCells count="4">
    <mergeCell ref="A84:B84"/>
    <mergeCell ref="A3:L3"/>
    <mergeCell ref="A1:L1"/>
    <mergeCell ref="A81:L8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E3" sqref="E3"/>
    </sheetView>
  </sheetViews>
  <sheetFormatPr defaultColWidth="9.21875" defaultRowHeight="41.25" customHeight="1"/>
  <cols>
    <col min="1" max="1" width="7.77734375" style="37" customWidth="1"/>
    <col min="2" max="2" width="15.5546875" style="4" customWidth="1"/>
    <col min="3" max="3" width="12.5546875" style="4" customWidth="1"/>
    <col min="4" max="4" width="13.77734375" style="4" customWidth="1"/>
    <col min="5" max="5" width="18.21875" style="4" customWidth="1"/>
    <col min="6" max="6" width="9.77734375" style="4" customWidth="1"/>
    <col min="7" max="7" width="11.44140625" style="4" customWidth="1"/>
    <col min="8" max="8" width="12.21875" style="4" customWidth="1"/>
    <col min="9" max="10" width="11.5546875" style="4" customWidth="1"/>
    <col min="11" max="11" width="8" style="4" customWidth="1"/>
    <col min="12" max="12" width="11.77734375" style="4" bestFit="1" customWidth="1"/>
    <col min="13" max="16384" width="9.21875" style="4"/>
  </cols>
  <sheetData>
    <row r="1" spans="1:12" ht="41.25" customHeight="1">
      <c r="A1" s="216" t="str">
        <f>Содержание!A11</f>
        <v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ht="150.75" customHeight="1">
      <c r="A2" s="79" t="s">
        <v>1</v>
      </c>
      <c r="B2" s="93" t="s">
        <v>15</v>
      </c>
      <c r="C2" s="93" t="s">
        <v>16</v>
      </c>
      <c r="D2" s="93" t="s">
        <v>17</v>
      </c>
      <c r="E2" s="93" t="s">
        <v>18</v>
      </c>
      <c r="F2" s="93" t="s">
        <v>19</v>
      </c>
      <c r="G2" s="93" t="s">
        <v>20</v>
      </c>
      <c r="H2" s="93" t="s">
        <v>5</v>
      </c>
      <c r="I2" s="93" t="s">
        <v>6</v>
      </c>
      <c r="J2" s="93" t="s">
        <v>7</v>
      </c>
      <c r="K2" s="93" t="s">
        <v>21</v>
      </c>
    </row>
    <row r="3" spans="1:12" s="72" customFormat="1" ht="119.25" customHeight="1" thickBot="1">
      <c r="A3" s="35">
        <v>1</v>
      </c>
      <c r="B3" s="24" t="s">
        <v>232</v>
      </c>
      <c r="C3" s="24" t="s">
        <v>79</v>
      </c>
      <c r="D3" s="25" t="s">
        <v>231</v>
      </c>
      <c r="E3" s="24" t="s">
        <v>233</v>
      </c>
      <c r="F3" s="24">
        <v>0</v>
      </c>
      <c r="G3" s="26">
        <v>0</v>
      </c>
      <c r="H3" s="53">
        <v>0</v>
      </c>
      <c r="I3" s="53">
        <v>0</v>
      </c>
      <c r="J3" s="53">
        <v>0</v>
      </c>
      <c r="K3" s="35">
        <v>18.399999999999999</v>
      </c>
      <c r="L3" s="74"/>
    </row>
    <row r="4" spans="1:12" ht="37.5" customHeight="1" thickBot="1">
      <c r="A4" s="115"/>
      <c r="B4" s="116" t="s">
        <v>43</v>
      </c>
      <c r="C4" s="116"/>
      <c r="D4" s="116"/>
      <c r="E4" s="116"/>
      <c r="F4" s="116"/>
      <c r="G4" s="116"/>
      <c r="H4" s="117">
        <f>SUM(H3)</f>
        <v>0</v>
      </c>
      <c r="I4" s="117">
        <f>SUM(I3)</f>
        <v>0</v>
      </c>
      <c r="J4" s="117">
        <f>SUM(J3)</f>
        <v>0</v>
      </c>
      <c r="K4" s="118"/>
      <c r="L4" s="73"/>
    </row>
    <row r="5" spans="1:12" ht="61.5" customHeight="1">
      <c r="A5" s="84"/>
      <c r="B5" s="85"/>
      <c r="C5" s="85"/>
      <c r="D5" s="86"/>
      <c r="E5" s="85"/>
      <c r="F5" s="85"/>
      <c r="G5" s="87"/>
      <c r="H5" s="88"/>
      <c r="I5" s="88"/>
      <c r="J5" s="88"/>
      <c r="K5" s="85"/>
      <c r="L5" s="73"/>
    </row>
    <row r="6" spans="1:12" ht="87.75" customHeight="1">
      <c r="A6" s="89"/>
      <c r="B6" s="89"/>
      <c r="C6" s="89"/>
      <c r="D6" s="90"/>
      <c r="E6" s="89"/>
      <c r="F6" s="89"/>
      <c r="G6" s="91"/>
      <c r="H6" s="89"/>
      <c r="I6" s="89"/>
      <c r="J6" s="89"/>
      <c r="K6" s="89"/>
      <c r="L6" s="73"/>
    </row>
    <row r="7" spans="1:12" ht="102.75" customHeight="1">
      <c r="A7" s="92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2" ht="150.75" customHeight="1">
      <c r="A8" s="92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2" ht="41.25" customHeight="1">
      <c r="A9" s="92"/>
      <c r="B9" s="89"/>
      <c r="C9" s="89"/>
      <c r="D9" s="89"/>
      <c r="E9" s="89"/>
      <c r="F9" s="89"/>
      <c r="G9" s="89"/>
      <c r="H9" s="89"/>
      <c r="I9" s="89"/>
      <c r="J9" s="89"/>
      <c r="K9" s="89"/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7"/>
  <sheetViews>
    <sheetView workbookViewId="0">
      <selection activeCell="D13" sqref="D13"/>
    </sheetView>
  </sheetViews>
  <sheetFormatPr defaultColWidth="9.21875" defaultRowHeight="10.199999999999999"/>
  <cols>
    <col min="1" max="1" width="7.77734375" style="9" customWidth="1"/>
    <col min="2" max="2" width="9.21875" style="44"/>
    <col min="3" max="3" width="30.21875" style="31" customWidth="1"/>
    <col min="4" max="4" width="12.77734375" style="34" customWidth="1"/>
    <col min="5" max="5" width="11.77734375" style="34" customWidth="1"/>
    <col min="6" max="6" width="12.77734375" style="34" customWidth="1"/>
    <col min="7" max="7" width="13.21875" style="9" customWidth="1"/>
    <col min="8" max="8" width="12" style="9" customWidth="1"/>
    <col min="9" max="16384" width="9.21875" style="9"/>
  </cols>
  <sheetData>
    <row r="1" spans="1:8">
      <c r="A1" s="208" t="str">
        <f>Содержание!A12</f>
        <v>Особо ценное движимое имущество</v>
      </c>
      <c r="B1" s="209"/>
      <c r="C1" s="209"/>
      <c r="D1" s="209"/>
      <c r="E1" s="209"/>
      <c r="F1" s="209"/>
      <c r="G1" s="209"/>
      <c r="H1" s="209"/>
    </row>
    <row r="2" spans="1:8" ht="51">
      <c r="A2" s="8" t="s">
        <v>1</v>
      </c>
      <c r="B2" s="42" t="s">
        <v>26</v>
      </c>
      <c r="C2" s="27" t="s">
        <v>12</v>
      </c>
      <c r="D2" s="32" t="s">
        <v>5</v>
      </c>
      <c r="E2" s="32" t="s">
        <v>6</v>
      </c>
      <c r="F2" s="32" t="s">
        <v>7</v>
      </c>
      <c r="G2" s="8" t="s">
        <v>9</v>
      </c>
      <c r="H2" s="8" t="s">
        <v>13</v>
      </c>
    </row>
    <row r="3" spans="1:8" ht="21.75" customHeight="1">
      <c r="A3" s="217"/>
      <c r="B3" s="213"/>
      <c r="C3" s="218"/>
      <c r="D3" s="218"/>
      <c r="E3" s="218"/>
      <c r="F3" s="218"/>
      <c r="G3" s="218"/>
      <c r="H3" s="218"/>
    </row>
    <row r="4" spans="1:8">
      <c r="A4" s="2">
        <v>0</v>
      </c>
      <c r="B4" s="20" t="s">
        <v>34</v>
      </c>
      <c r="C4" s="29">
        <v>0</v>
      </c>
      <c r="D4" s="33">
        <v>0</v>
      </c>
      <c r="E4" s="33">
        <v>0</v>
      </c>
      <c r="F4" s="33">
        <v>0</v>
      </c>
      <c r="G4" s="71">
        <v>0</v>
      </c>
      <c r="H4" s="2">
        <v>0</v>
      </c>
    </row>
    <row r="5" spans="1:8" s="83" customFormat="1">
      <c r="A5" s="45" t="s">
        <v>23</v>
      </c>
      <c r="B5" s="46"/>
      <c r="C5" s="47"/>
      <c r="D5" s="48">
        <f>SUM(D4:D4)</f>
        <v>0</v>
      </c>
      <c r="E5" s="48">
        <f>SUM(E4:E4)</f>
        <v>0</v>
      </c>
      <c r="F5" s="48">
        <f>SUM(F4:F4)</f>
        <v>0</v>
      </c>
      <c r="G5" s="45"/>
      <c r="H5" s="45"/>
    </row>
    <row r="6" spans="1:8" ht="10.5" customHeight="1"/>
    <row r="7" spans="1:8" ht="10.5" customHeight="1"/>
    <row r="8" spans="1:8" ht="10.5" customHeight="1"/>
    <row r="9" spans="1:8" ht="10.5" customHeight="1"/>
    <row r="10" spans="1:8" ht="10.5" customHeight="1"/>
    <row r="11" spans="1:8" ht="10.5" customHeight="1"/>
    <row r="12" spans="1:8" ht="10.5" customHeight="1"/>
    <row r="13" spans="1:8" ht="10.5" customHeight="1"/>
    <row r="14" spans="1:8" ht="10.5" customHeight="1"/>
    <row r="15" spans="1:8" ht="10.5" customHeight="1"/>
    <row r="16" spans="1:8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</sheetData>
  <mergeCells count="2">
    <mergeCell ref="A3:H3"/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Раздел 1</vt:lpstr>
      <vt:lpstr>Раздел 2</vt:lpstr>
      <vt:lpstr>Раздел 3</vt:lpstr>
      <vt:lpstr>Особо ценное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2023-02-07T08:17:35Z</dcterms:modified>
</cp:coreProperties>
</file>